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INDE\Andrus\oppetoo\testid\arvuti töövahendina\2013_kevad\english\"/>
    </mc:Choice>
  </mc:AlternateContent>
  <bookViews>
    <workbookView xWindow="0" yWindow="0" windowWidth="23040" windowHeight="9408"/>
  </bookViews>
  <sheets>
    <sheet name="1910-" sheetId="1" r:id="rId1"/>
    <sheet name="1920-" sheetId="2" r:id="rId2"/>
    <sheet name="1930-" sheetId="3" r:id="rId3"/>
    <sheet name="1940-" sheetId="4" r:id="rId4"/>
    <sheet name="1950-" sheetId="5" r:id="rId5"/>
    <sheet name="1960-" sheetId="6" r:id="rId6"/>
    <sheet name="1970-" sheetId="13" r:id="rId7"/>
    <sheet name="1980-" sheetId="14" r:id="rId8"/>
    <sheet name="1990-" sheetId="17" r:id="rId9"/>
    <sheet name="2000-" sheetId="22" r:id="rId10"/>
    <sheet name="2010 -" sheetId="23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8" i="2"/>
  <c r="C18" i="3"/>
  <c r="C18" i="4"/>
  <c r="C18" i="5"/>
  <c r="C18" i="6"/>
  <c r="C18" i="13"/>
  <c r="C18" i="14"/>
  <c r="C18" i="17"/>
  <c r="C18" i="22"/>
  <c r="C18" i="23"/>
  <c r="C17" i="1"/>
  <c r="C17" i="2"/>
  <c r="C17" i="3"/>
  <c r="C17" i="4"/>
  <c r="C17" i="5"/>
  <c r="C17" i="6"/>
  <c r="C17" i="13"/>
  <c r="C17" i="14"/>
  <c r="C17" i="17"/>
  <c r="C17" i="22"/>
  <c r="C17" i="23"/>
  <c r="C16" i="1"/>
  <c r="C16" i="2"/>
  <c r="C16" i="3"/>
  <c r="C16" i="4"/>
  <c r="C16" i="5"/>
  <c r="C16" i="6"/>
  <c r="C16" i="13"/>
  <c r="C16" i="14"/>
  <c r="C16" i="17"/>
  <c r="C16" i="22"/>
  <c r="C16" i="23"/>
  <c r="C15" i="1"/>
  <c r="C15" i="2"/>
  <c r="C15" i="3"/>
  <c r="C15" i="4"/>
  <c r="C15" i="5"/>
  <c r="C15" i="6"/>
  <c r="C15" i="13"/>
  <c r="C15" i="14"/>
  <c r="C15" i="17"/>
  <c r="C15" i="22"/>
  <c r="C15" i="23"/>
  <c r="C14" i="1"/>
  <c r="C14" i="2"/>
  <c r="C14" i="3"/>
  <c r="C14" i="4"/>
  <c r="C14" i="5"/>
  <c r="C14" i="6"/>
  <c r="C14" i="13"/>
  <c r="C14" i="14"/>
  <c r="C14" i="17"/>
  <c r="C14" i="22"/>
  <c r="C14" i="23"/>
  <c r="C13" i="1"/>
  <c r="C13" i="2"/>
  <c r="C13" i="3"/>
  <c r="C13" i="4"/>
  <c r="C13" i="5"/>
  <c r="C13" i="6"/>
  <c r="C13" i="13"/>
  <c r="C13" i="14"/>
  <c r="C13" i="17"/>
  <c r="C13" i="22"/>
  <c r="C13" i="23"/>
  <c r="C12" i="1"/>
  <c r="C12" i="2"/>
  <c r="C12" i="3"/>
  <c r="C12" i="4"/>
  <c r="C12" i="5"/>
  <c r="C12" i="6"/>
  <c r="C12" i="13"/>
  <c r="C12" i="14"/>
  <c r="C12" i="17"/>
  <c r="C12" i="22"/>
  <c r="C12" i="23"/>
  <c r="C11" i="1"/>
  <c r="C11" i="2"/>
  <c r="C11" i="3"/>
  <c r="C11" i="4"/>
  <c r="C11" i="5"/>
  <c r="C11" i="6"/>
  <c r="C11" i="13"/>
  <c r="C11" i="14"/>
  <c r="C11" i="17"/>
  <c r="C11" i="22"/>
  <c r="C11" i="23"/>
  <c r="C10" i="1"/>
  <c r="C10" i="2"/>
  <c r="C10" i="3"/>
  <c r="C10" i="4"/>
  <c r="C10" i="5"/>
  <c r="C10" i="6"/>
  <c r="C10" i="13"/>
  <c r="C10" i="14"/>
  <c r="C10" i="17"/>
  <c r="C10" i="22"/>
  <c r="C10" i="23"/>
  <c r="C9" i="1"/>
  <c r="C9" i="2"/>
  <c r="C9" i="3"/>
  <c r="C9" i="4"/>
  <c r="C9" i="5"/>
  <c r="C9" i="6"/>
  <c r="C9" i="13"/>
  <c r="C9" i="14"/>
  <c r="C9" i="17"/>
  <c r="C9" i="22"/>
  <c r="C9" i="23"/>
  <c r="C8" i="1"/>
  <c r="C8" i="2"/>
  <c r="C8" i="3"/>
  <c r="C8" i="4"/>
  <c r="C8" i="5"/>
  <c r="C8" i="6"/>
  <c r="C8" i="13"/>
  <c r="C8" i="14"/>
  <c r="C8" i="17"/>
  <c r="C8" i="22"/>
  <c r="C8" i="23"/>
  <c r="C7" i="1"/>
  <c r="C7" i="2"/>
  <c r="C7" i="3"/>
  <c r="C7" i="4"/>
  <c r="C7" i="5"/>
  <c r="C7" i="6"/>
  <c r="C7" i="13"/>
  <c r="C7" i="14"/>
  <c r="C7" i="17"/>
  <c r="C7" i="22"/>
  <c r="C7" i="23"/>
  <c r="C6" i="1"/>
  <c r="C6" i="2"/>
  <c r="C6" i="3"/>
  <c r="C6" i="4"/>
  <c r="C6" i="5"/>
  <c r="C6" i="6"/>
  <c r="C6" i="13"/>
  <c r="C6" i="14"/>
  <c r="C6" i="17"/>
  <c r="C6" i="22"/>
  <c r="C6" i="23"/>
  <c r="C5" i="1"/>
  <c r="C5" i="2"/>
  <c r="C5" i="3"/>
  <c r="C5" i="4"/>
  <c r="C5" i="5"/>
  <c r="C5" i="6"/>
  <c r="C5" i="13"/>
  <c r="C5" i="14"/>
  <c r="C5" i="17"/>
  <c r="C5" i="22"/>
  <c r="C5" i="23"/>
  <c r="C4" i="1"/>
  <c r="C4" i="2"/>
  <c r="C4" i="3"/>
  <c r="C4" i="4"/>
  <c r="C4" i="5"/>
  <c r="C4" i="6"/>
  <c r="C4" i="13"/>
  <c r="C4" i="14"/>
  <c r="C4" i="17"/>
  <c r="C4" i="22"/>
  <c r="C4" i="23"/>
  <c r="C3" i="1"/>
  <c r="C3" i="2"/>
  <c r="C3" i="3"/>
  <c r="C3" i="4"/>
  <c r="C3" i="5"/>
  <c r="C3" i="6"/>
  <c r="C3" i="13"/>
  <c r="C3" i="14"/>
  <c r="C3" i="17"/>
  <c r="C3" i="22"/>
  <c r="C3" i="23"/>
  <c r="C2" i="1"/>
  <c r="C2" i="2"/>
  <c r="C2" i="3"/>
  <c r="C2" i="4"/>
  <c r="C2" i="5"/>
  <c r="C2" i="6"/>
  <c r="C2" i="13"/>
  <c r="C2" i="14"/>
  <c r="C2" i="17"/>
  <c r="C2" i="22"/>
  <c r="C2" i="23"/>
  <c r="C1" i="1"/>
  <c r="C1" i="2"/>
  <c r="C1" i="3"/>
  <c r="C1" i="4"/>
  <c r="C1" i="5"/>
  <c r="C1" i="6"/>
  <c r="C1" i="13"/>
  <c r="C1" i="14"/>
  <c r="C1" i="17"/>
  <c r="C1" i="22"/>
  <c r="C1" i="23"/>
</calcChain>
</file>

<file path=xl/sharedStrings.xml><?xml version="1.0" encoding="utf-8"?>
<sst xmlns="http://schemas.openxmlformats.org/spreadsheetml/2006/main" count="2458" uniqueCount="1209">
  <si>
    <t>Karujaht Pärnumaal</t>
  </si>
  <si>
    <t>Tõnis Nõmmits</t>
  </si>
  <si>
    <t>lühikomöödia</t>
  </si>
  <si>
    <t>Estonia-Film</t>
  </si>
  <si>
    <t>Armastuse pisielukas</t>
  </si>
  <si>
    <t>komöödia</t>
  </si>
  <si>
    <t>Must teemant</t>
  </si>
  <si>
    <t>Fjodor Ljubovski</t>
  </si>
  <si>
    <t>Fjodor Ljubovski, Tiina Kapper</t>
  </si>
  <si>
    <t>draama</t>
  </si>
  <si>
    <t>Regina-Film</t>
  </si>
  <si>
    <t>Nõiakepp</t>
  </si>
  <si>
    <t>Osilia-Film</t>
  </si>
  <si>
    <t>Vanaema kingitus</t>
  </si>
  <si>
    <t>Mineviku varjud</t>
  </si>
  <si>
    <t>Voldemar Toffer, Ants Lauter, Ella Silber,</t>
  </si>
  <si>
    <t>ajalooline draama</t>
  </si>
  <si>
    <t>Eesti National Film</t>
  </si>
  <si>
    <t>Õnnelik korterikriisi lahendus</t>
  </si>
  <si>
    <t>Konstantin Märska</t>
  </si>
  <si>
    <t>Eduard Pütsep, Olga Raudsepp-Lievonen, Jaan Tihkan</t>
  </si>
  <si>
    <t>Tšeka komissar Miroštšenko</t>
  </si>
  <si>
    <t>Paul Sehnert</t>
  </si>
  <si>
    <t>Kalju Raag, Mihkel Lepper, Valentine Vassiljeva, Niina Ormus</t>
  </si>
  <si>
    <t>Esimese öö õigus</t>
  </si>
  <si>
    <t>Balduin Kusbock</t>
  </si>
  <si>
    <t>Mary Melsas, René Leer, Heino Vaks</t>
  </si>
  <si>
    <t>Taara-film</t>
  </si>
  <si>
    <t>Noored kotkad</t>
  </si>
  <si>
    <t>Theodor Luts</t>
  </si>
  <si>
    <t>Arnold Vaino, Amalie-Luise Konsa, Johannes Nõmmik, Rudolf Klein</t>
  </si>
  <si>
    <t>sõjafilm</t>
  </si>
  <si>
    <t>Siirius Film</t>
  </si>
  <si>
    <t>Kevade unelm</t>
  </si>
  <si>
    <t>Voldemar Päts</t>
  </si>
  <si>
    <t>Georg Russy (Rusi), Elsa Silber, Leonid Puhov</t>
  </si>
  <si>
    <t>Film-Klubi</t>
  </si>
  <si>
    <t>Dollarid</t>
  </si>
  <si>
    <t>Mihkel Lepper</t>
  </si>
  <si>
    <t>Paul Pinna, Signe Pinna, Betty Kuuskmann</t>
  </si>
  <si>
    <t>Konstantin Märska Filmproduktsioon</t>
  </si>
  <si>
    <t>Vigased pruudid</t>
  </si>
  <si>
    <t>Samuel Siirak, Ly Schönberg, Margareta Müller, Joosep Koppel</t>
  </si>
  <si>
    <t>Konstantin Märska Filmiproduktsioon</t>
  </si>
  <si>
    <t>Jüri Rumm</t>
  </si>
  <si>
    <t>Johannes Loop</t>
  </si>
  <si>
    <t>Hans Suursööt, Ly Kerge, Boris Borissoff, Karl Laas</t>
  </si>
  <si>
    <t>seiklusfilm</t>
  </si>
  <si>
    <t>Johannes Loop, Konstantin Märska</t>
  </si>
  <si>
    <t>Valter Palm, A. Nugis</t>
  </si>
  <si>
    <t>Kuldämblik</t>
  </si>
  <si>
    <t>Boris Jaanikosk</t>
  </si>
  <si>
    <t>Olga Torokoff-Tiedeberg, Aleksander Arder, Ly Schönberg</t>
  </si>
  <si>
    <t>Kire lained</t>
  </si>
  <si>
    <t>Vladimir Gaidarov</t>
  </si>
  <si>
    <t>Ita Rina, Vladimir Gaidarov, Raimondo van Riel, Fritz Greiner, Hugo Laur</t>
  </si>
  <si>
    <t>A/S Urania, Wladimir Gaidarov G.m.b.H.</t>
  </si>
  <si>
    <t>Pühapäevakütid</t>
  </si>
  <si>
    <t>Karl Laas, Georg Leies, Olga Holts</t>
  </si>
  <si>
    <t>Vahva sõdur Joosep Toots</t>
  </si>
  <si>
    <t>Theodor Luts, Arnold Vaino</t>
  </si>
  <si>
    <t>Arnold Vaino, Linda Vaino, Alfred Rüütli</t>
  </si>
  <si>
    <t>Theodor Lutsu Filmiproduktsioon</t>
  </si>
  <si>
    <t>Ringi ümber tütre</t>
  </si>
  <si>
    <t>Öösel</t>
  </si>
  <si>
    <t>Armas Hirvonen</t>
  </si>
  <si>
    <t>Priit Põldroos, Karl Laas, Adolf Himbeck</t>
  </si>
  <si>
    <t>Eesti Film Produktion</t>
  </si>
  <si>
    <t>Päikese lapsed</t>
  </si>
  <si>
    <t>Nadežda Peedi-Hoffman, Elfi Lepp-Stroobel, Ants Eskola, Rahel Olbrei</t>
  </si>
  <si>
    <t>Theodor Lutsu Filmiproduktsioon, Suomi Filmi OY</t>
  </si>
  <si>
    <t>Punane Udu</t>
  </si>
  <si>
    <t>Elu tsitadellis</t>
  </si>
  <si>
    <t>Herbert Rappaport</t>
  </si>
  <si>
    <t>Hugo Laur, Aino Talvi, Rudolf Nuude, Lia Laats, Gunnar Kilgas</t>
  </si>
  <si>
    <t>Lenfilm</t>
  </si>
  <si>
    <t>Valgus Koordis</t>
  </si>
  <si>
    <t>Georg Ots, Hugo Laur, Rudolf Nuude, Aleksander Randviir, Ants Eskola</t>
  </si>
  <si>
    <t>Lenfilm ja Tallinna Kinostuudio</t>
  </si>
  <si>
    <t>Andruse õnn</t>
  </si>
  <si>
    <t>Enn Adusson, Ants Lauter, Ita Ever, Hugo Laur, Ruth Peramets</t>
  </si>
  <si>
    <t>Lenfilm ja Tallinna Kinostuudio</t>
  </si>
  <si>
    <t>Kui saabub õhtu</t>
  </si>
  <si>
    <t>Aleksander Mandrõkin</t>
  </si>
  <si>
    <t>Georg Taleš, Aaro Pärn, Karl Ots, Ülo Rannaste, Inge põder</t>
  </si>
  <si>
    <t>Tallinna Kinostuudio</t>
  </si>
  <si>
    <t>Jahid merel</t>
  </si>
  <si>
    <t>Mihhail Jegorov</t>
  </si>
  <si>
    <t>Rein Aren, Ruth Peramets, Kaarel Karm, Olev Eskola, Endel Nõmberg</t>
  </si>
  <si>
    <t>Tallinna Kunstiliste ja Kroonikafilmide Kinostuudio</t>
  </si>
  <si>
    <t>Värav nr.2</t>
  </si>
  <si>
    <t>Oleg Lentsius</t>
  </si>
  <si>
    <t>Ruut Tarmo, Endel Padrik, Elle Timmer, Jüri Järvet, Aleksander Mägi</t>
  </si>
  <si>
    <t>Tagahoovis</t>
  </si>
  <si>
    <t>Viktor Nevežin</t>
  </si>
  <si>
    <t>Ita Ever, Eino Baskin, Kaarel Karm, Eve Kivi, Ervin Abel</t>
  </si>
  <si>
    <t>Mehed jäävad koju</t>
  </si>
  <si>
    <t>Igor Jeltsov</t>
  </si>
  <si>
    <t>Ants Eskola, Linda Rummo, Arvo Tahk</t>
  </si>
  <si>
    <t>Üks moment, oodake!</t>
  </si>
  <si>
    <t>Virve Reiman</t>
  </si>
  <si>
    <t>Endel Simmermann, Ilmar Tammur, Mari Möldre, Ruts Bauman,Truuta Kuusik</t>
  </si>
  <si>
    <t>Juunikuu päevad</t>
  </si>
  <si>
    <t>Andres Särev, Paul Varandi, Astrid Koik, Ants Eskola, Voldemar Panso</t>
  </si>
  <si>
    <t>Pöördel</t>
  </si>
  <si>
    <t>Gunnar Kilgas, Franz Malmsten, Ants Eskola, Katrin Välbe, Ellen Kaarma</t>
  </si>
  <si>
    <t>Esimese järgu kapten</t>
  </si>
  <si>
    <t>Boris Livanov, Vladimir Jemeljanov, Olev Eskola, Eve Kivi, Asta Vihandi</t>
  </si>
  <si>
    <t>Peetrikese unenägu</t>
  </si>
  <si>
    <t>Elbert Tuganov</t>
  </si>
  <si>
    <t>nukufilm</t>
  </si>
  <si>
    <t>Vallatud kurvid</t>
  </si>
  <si>
    <t>Juli Kun</t>
  </si>
  <si>
    <t>Terje Luik, Rein Aren, Peeter Šmakov, Eve Kivi, Jaanus Orgulas</t>
  </si>
  <si>
    <t>Veealused karid</t>
  </si>
  <si>
    <t>Aksel Orav, Agnessa Peterson, Lia Laats, Ants Eskola, Arno Suurorg</t>
  </si>
  <si>
    <t>Kutsumata külalised</t>
  </si>
  <si>
    <t>Rein Aren, Hilja Varem, Heino Mandri, Valdo Truve, Jüri Järvet</t>
  </si>
  <si>
    <t>Põhjakonn</t>
  </si>
  <si>
    <t>Kaljo Kiisk, Viktor Nevežin</t>
  </si>
  <si>
    <t>Kaljo Kiisk, Juli Kun</t>
  </si>
  <si>
    <t>Perekond Männard</t>
  </si>
  <si>
    <t>Paul Ruubel, Evi Rauer, Endel Nõmberg, Peeter Volmer, Rudolf Nuude</t>
  </si>
  <si>
    <t>Vihmas ja päikeses</t>
  </si>
  <si>
    <t>Jaan Saul, Eva Mūrniece, Larissa Lužina, Jaanus Orgulas, Rein Olmaru</t>
  </si>
  <si>
    <t>Näitleja Joller</t>
  </si>
  <si>
    <t>Virve Aruoja</t>
  </si>
  <si>
    <t>Voldemar Panso, Jüri Järvet, Linda Rummo, Franz Malmstein, Ruts Bauman</t>
  </si>
  <si>
    <t>Eesti Telefilm</t>
  </si>
  <si>
    <t>Metsamuinasjutt</t>
  </si>
  <si>
    <t>Tallinnfilm</t>
  </si>
  <si>
    <t>Kohtumised tänaval</t>
  </si>
  <si>
    <t>Valeria Anderson</t>
  </si>
  <si>
    <t>dokumentaalfilm</t>
  </si>
  <si>
    <t>Juhuslik kohtumine</t>
  </si>
  <si>
    <t>Georg Ots, Arved Haug, Lia Laats, Eino Baskin, Marina Jurassova</t>
  </si>
  <si>
    <t>Laulu sõber</t>
  </si>
  <si>
    <t>Ilmar Tammur, Leili Jäärats, Ramon Keppe, Karl Kalkun, Betty Kuuskemaa</t>
  </si>
  <si>
    <t>Ohtlikud kurvid</t>
  </si>
  <si>
    <t>Terje Luik, Rein Aren, Peeter Šmakov, Eve Kivi, Jaanus Orgulas</t>
  </si>
  <si>
    <t>Tallinnfilm ja Mosfilm</t>
  </si>
  <si>
    <t>Ühe küla mehed</t>
  </si>
  <si>
    <t>Jüri Müür</t>
  </si>
  <si>
    <t>Kaarel Karm, Helend Peep, Einari Koppel, Oskar Liigand, Kaljo Kiisk</t>
  </si>
  <si>
    <t>Ott kosmoses</t>
  </si>
  <si>
    <t>Mina ja Muri</t>
  </si>
  <si>
    <t>Jääminek</t>
  </si>
  <si>
    <t>Kaljo Kiisk</t>
  </si>
  <si>
    <t>Hugo Laur, Sirje Arbi, Helend Peep, Kaarel Karm, Katrin Välbe</t>
  </si>
  <si>
    <t>Õhtust hommikuni</t>
  </si>
  <si>
    <t>Leida Laius</t>
  </si>
  <si>
    <t>Viiu Härm, Kirill Lavrov, Ülle Ulla, Aksel Orav, Mati Klooren</t>
  </si>
  <si>
    <t>lühidraama</t>
  </si>
  <si>
    <t>Ühe katuse all</t>
  </si>
  <si>
    <t>Dzidra Ritenberga, Rein Aren, Viiu Härm, Ita Ever, Olav Ozolin</t>
  </si>
  <si>
    <t>Tere, tüdrukud</t>
  </si>
  <si>
    <t>Helisev päev</t>
  </si>
  <si>
    <t>Artur Rinne</t>
  </si>
  <si>
    <t>Kaks lugu</t>
  </si>
  <si>
    <t>Peaaegu uskumatu lugu</t>
  </si>
  <si>
    <t>Väikese Illimari radadel</t>
  </si>
  <si>
    <t>Jalgrattataltsutajad</t>
  </si>
  <si>
    <t>Ljudmila Gurtšenko, Oleg Borissov, Eduards Păvuls, Rein Aren,Sergei Martinson</t>
  </si>
  <si>
    <t>Jäljed</t>
  </si>
  <si>
    <t>Mati Klooren, Hugo Laur, Kaarel Karm, Paul Ruubel, Rudolf Nuude</t>
  </si>
  <si>
    <t>Roosa kübar</t>
  </si>
  <si>
    <t>Veljo Käsper</t>
  </si>
  <si>
    <t>Herta Elviste, Eneken Aksel</t>
  </si>
  <si>
    <t>Väike motoroller</t>
  </si>
  <si>
    <t>Heino Pars</t>
  </si>
  <si>
    <t>Põrgupõhja uus vanapagan</t>
  </si>
  <si>
    <t>Elmar Salulaht, Ants Eskola, Astrid Lepa, Jüri Järvet, Hugo Laur</t>
  </si>
  <si>
    <t>Null kolm</t>
  </si>
  <si>
    <t>Ninel Mõškova, Ivan Dmitrijev, Tatjana Peltser</t>
  </si>
  <si>
    <t>Operaator Kõps seeneriigis</t>
  </si>
  <si>
    <t>Me olime kaheksateistkümneaastased</t>
  </si>
  <si>
    <t>Evald Hermaküla, Mare Hellaste, Peeter Kard, Tõnu Aav, Rein Koppelmann</t>
  </si>
  <si>
    <t>Mäeküla piimamees</t>
  </si>
  <si>
    <t>Jüri Järvet, Elle Eha, Ants Lauter, Lea Unt, Evald Hermaküla</t>
  </si>
  <si>
    <t>Supernoova</t>
  </si>
  <si>
    <t>Endrik Kerge, Ants Eskola, Agnes Peterson, Liina Orlova, Mati Klooren</t>
  </si>
  <si>
    <t>Külmale maale</t>
  </si>
  <si>
    <t>Valdur Himbek</t>
  </si>
  <si>
    <t>Operaator Kõps marjametsas</t>
  </si>
  <si>
    <t>Kirjad Sõgedate külast</t>
  </si>
  <si>
    <t>Kaarel Karm, Ilmar Tammur, Paul Ruubel, Valdeko Ratassepp,Tõnu Aav</t>
  </si>
  <si>
    <t>Mis juhtus Andres Lapeteusega?</t>
  </si>
  <si>
    <t>Grigori Kromanov</t>
  </si>
  <si>
    <t>Einari Koppel, Ita Ever, Heino Mandri, Uno Loit, Kaljo Kiisk</t>
  </si>
  <si>
    <t>Võlg</t>
  </si>
  <si>
    <t>Enn Merioja, Tiiu Soo, Raivo Trass, Tiiu Lukk, Jaan Kilp</t>
  </si>
  <si>
    <t>Tütarlaps mustas</t>
  </si>
  <si>
    <t>Gerlinda Kopelman, Juozas Budraitis, Lisl Lindau, Viiu Härm, Jüri Järvet</t>
  </si>
  <si>
    <t>Ühe suve akvarellid</t>
  </si>
  <si>
    <t>Operaator Kõps üksikul saarel</t>
  </si>
  <si>
    <t>Keskpäevane praam</t>
  </si>
  <si>
    <t>Enn Kraam, Kersti Gern, Ada Lundver, Arne Laos, Kalju Karask</t>
  </si>
  <si>
    <t>Viini postmark</t>
  </si>
  <si>
    <t>Jüri Järvet, Herta Helviste, Ines Parker, Vladislav Koržets, Ervin Abel</t>
  </si>
  <si>
    <t>Jussikese seitse sõpra</t>
  </si>
  <si>
    <t>Sulast kauplemas</t>
  </si>
  <si>
    <t>Libahunt</t>
  </si>
  <si>
    <t>Ene Rämmeld, Doris Kareva, Malle Klaassen, Külli Song, Evald Hermaküla</t>
  </si>
  <si>
    <t>Mehed ei nuta</t>
  </si>
  <si>
    <t>Sulev Nõmmik</t>
  </si>
  <si>
    <t>Ants Lauter, Ervin Abel, Kalju Karask, Lia Laats, Voldemar Kuslap,Endel Pärn, Leo Normet</t>
  </si>
  <si>
    <t>Pimedad Aknad</t>
  </si>
  <si>
    <t>Tõnis Kask</t>
  </si>
  <si>
    <t>Marianne Leover, Ada Lundver, Jaak Tamleht, Ao Peep</t>
  </si>
  <si>
    <t>Hullumeelsus</t>
  </si>
  <si>
    <t>Jüri Järvet, Vaclovas Blédis, Valeri Nossik, Bronius Babkauskas,Voldemar Panso</t>
  </si>
  <si>
    <t>Tädi Rose</t>
  </si>
  <si>
    <t>Inimesed sõdurisinelis</t>
  </si>
  <si>
    <t>Rudolf Allabert, Heino Raudsik, Leonhard Merzin, Arvi Hallik, Kenno Oja</t>
  </si>
  <si>
    <t>Operaator Kõps kiviriigis</t>
  </si>
  <si>
    <t>511 paremat fotot Marsist</t>
  </si>
  <si>
    <t>Andres Sööt</t>
  </si>
  <si>
    <t>Gladiaator</t>
  </si>
  <si>
    <t>Vytatutas Tomkus, Vija Artmane, Heino Raudsik, Juris Leiaskalns,Leonhard Merzin</t>
  </si>
  <si>
    <t>Kevade</t>
  </si>
  <si>
    <t>Arvo Kruusement</t>
  </si>
  <si>
    <t>Aare Laanemets, Margus Lepa, Ain Lutsepp, Arno Liiver, Riina Hein</t>
  </si>
  <si>
    <t>Viimne reliikvia</t>
  </si>
  <si>
    <t>Aleksandr Goloborodko, Ingrīda Andriņa, Elza Radziņa, Rolan Bõkov, Eve Kivi, Uldis Vazdiks, Raivo Trass, Peeter Jakobi</t>
  </si>
  <si>
    <t>Uksed</t>
  </si>
  <si>
    <t>Madis Ojamaa</t>
  </si>
  <si>
    <t>Helgi Sallo, Uno Loop, Heli Lääts, Boris Lehtlaan, Els Himma,Heidi Tamme, Vello Orumets</t>
  </si>
  <si>
    <t>muusikafilm</t>
  </si>
  <si>
    <t>Enderby valge maa</t>
  </si>
  <si>
    <t>Koduküla</t>
  </si>
  <si>
    <t>Leelo</t>
  </si>
  <si>
    <t>Tuld kuningale</t>
  </si>
  <si>
    <t>Ülo Tambek</t>
  </si>
  <si>
    <t>Ülekanne 56:13</t>
  </si>
  <si>
    <t>Hans Roosipuu</t>
  </si>
  <si>
    <t>Mitte üksnes leivast</t>
  </si>
  <si>
    <t>Mati Põldre</t>
  </si>
  <si>
    <t>Kivikasukas</t>
  </si>
  <si>
    <t>Virve Koppel</t>
  </si>
  <si>
    <t>Grigori Kromanov, Jüri Müür</t>
  </si>
  <si>
    <t>Andres Sööt, Mati Kask</t>
  </si>
  <si>
    <t>Peep Puks, Peeter Toomingas</t>
  </si>
  <si>
    <t>Ülo Tambek, Mati Põldre</t>
  </si>
  <si>
    <t>Ilja Fogelman, Reet Kasesalu</t>
  </si>
  <si>
    <t>Elavad mustrid</t>
  </si>
  <si>
    <t>Tuulevaikus</t>
  </si>
  <si>
    <t>Lembit Ulfsak, Malle Pärn, Jüri Niin, Aime Veskimägi, Evald Hermaküla</t>
  </si>
  <si>
    <t>mängufilm</t>
  </si>
  <si>
    <t>Valge laev</t>
  </si>
  <si>
    <t>Kalju Komissarov</t>
  </si>
  <si>
    <t>Enn Kraam, Katrin Kumpan, Kalju Komissarov, Ago Roo, Tõnu Tepandi, Tõnu Mikiver, Einari Koppel, Gunnar Kilgas, Aarne Üksküla, Mikk Mikiver</t>
  </si>
  <si>
    <t>Varastati Vana Toomas</t>
  </si>
  <si>
    <t>Semjon Školnikov</t>
  </si>
  <si>
    <t>Kaljo Kiisk, Rein Aedma, Ülle Koni, Endel Pärn, Hardi Tiidus</t>
  </si>
  <si>
    <t>Don Juan Tallinnas</t>
  </si>
  <si>
    <t>Gunta Virkava, Rein Kotkas, Merle Aru, Ants Eskola, Eve Kivi, Vello Janson</t>
  </si>
  <si>
    <t>Inspiratsioon</t>
  </si>
  <si>
    <t>Ülo Vilimaa</t>
  </si>
  <si>
    <t>Metskapten</t>
  </si>
  <si>
    <t>Jüri Järvet, Luule Paljasmaa, Katrin Karisma, Enn Klooren, Heino Mandri</t>
  </si>
  <si>
    <t>Tuuline rand</t>
  </si>
  <si>
    <t>Heino Raudsik, Antanas Barčas, Nijole Lepeškaite, Leila Säälik,Jüri Järvet, Hugo Laur, Peter Must</t>
  </si>
  <si>
    <t>Putukate suvemängud</t>
  </si>
  <si>
    <t>Maaletulek</t>
  </si>
  <si>
    <t>Leila Säälik, Uldis Pūcītis, Leonhard Merzin, Rolan Bõkov, Herta Elviste</t>
  </si>
  <si>
    <t>Verekivi</t>
  </si>
  <si>
    <t>Antanas Barcas, Mikk Mikiver, Galina Fedotova, Andres Ild, Siim Rulli</t>
  </si>
  <si>
    <t>Väike reekviem suupillile</t>
  </si>
  <si>
    <t>Lembit Ulfsak, Väino Uibo, Ants Eskola, Eve Kivi, Arnold Sikkel</t>
  </si>
  <si>
    <t>Noor pensionär</t>
  </si>
  <si>
    <t>Ervin Abel, Lia Laats, Marika Samussenko, Leida Rammo, Helmut Vaag</t>
  </si>
  <si>
    <t>Veelinnurahvas</t>
  </si>
  <si>
    <t>Lennart Meri</t>
  </si>
  <si>
    <t>Tavatu lugu</t>
  </si>
  <si>
    <t>Kalju Komissarov, Kaljo Kiisk, Kaarel Ird, Jüri Järvet, Elga Terasmägi</t>
  </si>
  <si>
    <t>Tuli öös</t>
  </si>
  <si>
    <t>Valdur Himbak</t>
  </si>
  <si>
    <t>Alar Oja, Sven Mäses, Katrin Tamre, Jüri Karemäe, Rein Koort</t>
  </si>
  <si>
    <t>lastefilm</t>
  </si>
  <si>
    <t>Ukuaru</t>
  </si>
  <si>
    <t>Elle Kull, Lembit Ulfsak, Velda Otsus, Jüri Järvet, Helene Viir</t>
  </si>
  <si>
    <t>Laulab Tiit Kuusik</t>
  </si>
  <si>
    <t>Tiit Kuusik</t>
  </si>
  <si>
    <t>Punane viiul</t>
  </si>
  <si>
    <t>Viktors Lorencs, Ljubov Albitskaja, Nadežda Hill, Kaarel Ird, Hans-Peter Reinecke</t>
  </si>
  <si>
    <t>Ohtlikud mängudl</t>
  </si>
  <si>
    <t>René Urmet, Sven-Erik Nielsen, Viktor Perebeinos, Jüri Järvet,Leonhard Merzin</t>
  </si>
  <si>
    <t>Ooperiball</t>
  </si>
  <si>
    <t>Margarita Voites, Hendrik Krumm, Urve Tauts, Anu Kaal, Voldemar Kuslap</t>
  </si>
  <si>
    <t>Sillerdav päev</t>
  </si>
  <si>
    <t>Harry Martinson</t>
  </si>
  <si>
    <t>Heidi Tamme, Helgi Sallo, Andres Ots, Jaak Joala, Oleg Melnik, Ivo Linna</t>
  </si>
  <si>
    <t>Värvilised unenäod</t>
  </si>
  <si>
    <t>Virve Aruoja, Jaan Tooming</t>
  </si>
  <si>
    <t>Katrin Žilinska, Meelis Küttim, Laur Pihel, Raine Loo, Jaan Tooming, Helene Pihel</t>
  </si>
  <si>
    <t>Briljandid proletariaadi diktatuurile</t>
  </si>
  <si>
    <t>Vladimir Ivašov, Aleksandr Kaidanovski, Nikolai Volkov, Jekaterina Vassiljeva, Margarita Terehhova</t>
  </si>
  <si>
    <t>Indrek</t>
  </si>
  <si>
    <t>Mikk Mikiver</t>
  </si>
  <si>
    <t>Harri Kõrvits, Ants Eskola, Maria Klenskaja, Kaljo Kiisk, Rein Aren</t>
  </si>
  <si>
    <t>Löö vastu</t>
  </si>
  <si>
    <t>Valentin Kuik</t>
  </si>
  <si>
    <t>Jüri Aarma, Mikk Mikiver, Johannes Möldre, Ada Lundver, Ketlin Ilves</t>
  </si>
  <si>
    <t>Röövpüüdjajaht</t>
  </si>
  <si>
    <t>Marika Villa</t>
  </si>
  <si>
    <t>Boris Vald, Marika Roopalu, Kristjan Moora, Feliks Kark,Kruusement</t>
  </si>
  <si>
    <t>Tantsib Tiit Härm</t>
  </si>
  <si>
    <t>Tiit Härm, Elita Erkina</t>
  </si>
  <si>
    <t>Jõmm</t>
  </si>
  <si>
    <t>Helgi Sallo, Jüri Lass, Lisl Lindau, Endel Pärn</t>
  </si>
  <si>
    <t>Lugu jänesepojast</t>
  </si>
  <si>
    <t>Ando Keskküla</t>
  </si>
  <si>
    <t>joonisfilm</t>
  </si>
  <si>
    <t>Aeg elada, aeg armastada</t>
  </si>
  <si>
    <t>Aida Zars, Ita Ever, Väino Uibo, Anne Paluver, Raili Jõeäär</t>
  </si>
  <si>
    <t>Minu naine sai vanaemaks</t>
  </si>
  <si>
    <t>Aarne Üksküla, Ita Ever, Raili Jõeäär, Lembit Ulfsak, Anne Veesaar</t>
  </si>
  <si>
    <t>10 Minutit võitleva ateistiga</t>
  </si>
  <si>
    <t>Toomas Tahvel</t>
  </si>
  <si>
    <t>Enn Klooren, Robert Gutman</t>
  </si>
  <si>
    <t>Võsakurat</t>
  </si>
  <si>
    <t>Peeter Simm</t>
  </si>
  <si>
    <t>Vaino Vahing, Kubanbek Žussupov, Salme Reek, Urmas Kibuspuu, Sulev Luik</t>
  </si>
  <si>
    <t>Suvi</t>
  </si>
  <si>
    <t>Aare Laanemets, Riina Hein, Margus Lepa, Kaljo Kiisk, Ain Lutsepp</t>
  </si>
  <si>
    <t>Hetked</t>
  </si>
  <si>
    <t>Peeter Tooming</t>
  </si>
  <si>
    <t>Karikakramäng</t>
  </si>
  <si>
    <t>Peeter Urbla, Toomas Tahvel, Peeter Simm</t>
  </si>
  <si>
    <t>Elle Kull, Arvo Kukumägi, Mikk Mikiver, Lembit Ulfsak</t>
  </si>
  <si>
    <t>Promenaad</t>
  </si>
  <si>
    <t>Peeter Urbla</t>
  </si>
  <si>
    <t>Elle Kull, Lembit Ulfsak</t>
  </si>
  <si>
    <t>lühifilm</t>
  </si>
  <si>
    <t>Salakütt</t>
  </si>
  <si>
    <t>Külliki Tool, Mikk Mikiver, Rudolf Allabert, Jüri Järvet, Helend Peep</t>
  </si>
  <si>
    <t>Tätoveering</t>
  </si>
  <si>
    <t>Arvo Kukumägi, Zoja Tsjurilo, Jaan Brezauski, Aleksandr Habalov,Karl Kalkun</t>
  </si>
  <si>
    <t>Reigi õpetaja</t>
  </si>
  <si>
    <t>Mikk Mikiver, Elle Kull, Tõnu Mikiver, Evald Aavik, Ita Ever</t>
  </si>
  <si>
    <t>Surma hinda küsi surnutelt</t>
  </si>
  <si>
    <t>Juozas Kisielius, Gediminas Girdvainis, Maria Klenskaja, Elle Kull,Enn Kraam</t>
  </si>
  <si>
    <t>Linnutee tuuled</t>
  </si>
  <si>
    <t>Kunksmoor</t>
  </si>
  <si>
    <t>Suveniir</t>
  </si>
  <si>
    <t>Naine kütab sauna</t>
  </si>
  <si>
    <t>Ita Ever, Aarne Üksküla, Katrin Välbe, Heino Mandri, Lisl Lindau</t>
  </si>
  <si>
    <t>Navigaator Pirx</t>
  </si>
  <si>
    <t>Marek Piestrak</t>
  </si>
  <si>
    <t>Sergei Desnitski, Boleslaw Abart, Vladimir Ivašov, Aleksandr Kaidanovski, Tõnu Saar</t>
  </si>
  <si>
    <t>Zespoly Filmowe ja Tallinnfilm</t>
  </si>
  <si>
    <t>Põrgupõhja uus Vanapagan</t>
  </si>
  <si>
    <t>Jaan Tooming</t>
  </si>
  <si>
    <t>Lembit Eelmäe, Herta Elviste</t>
  </si>
  <si>
    <t>Stereo</t>
  </si>
  <si>
    <t>Reet Paavel, Tõnu Kilgas, Urmas Kibuspuu, Lembit Anton</t>
  </si>
  <si>
    <t>lühimängufilm</t>
  </si>
  <si>
    <t>Jaanipäev</t>
  </si>
  <si>
    <t>Kunksmoor ja kapten Trumm</t>
  </si>
  <si>
    <t>"Hukkunud Alpinisti" hotell</t>
  </si>
  <si>
    <t>Uldis Pūcītis, Jüri Järvet, Lembit Peterson, Mikk Mikiver, Kārlis Sebris</t>
  </si>
  <si>
    <t>Kõrboja peremees</t>
  </si>
  <si>
    <t>Kaie Mihkelson, Lembit Peterson, Ants Eskola, Elo Tamul, Oskar Liigand</t>
  </si>
  <si>
    <t>Külaline</t>
  </si>
  <si>
    <t>Elo Tust</t>
  </si>
  <si>
    <t>Juhan Viiding, Helen-Vesta Reiman, Ita Ever, Jüri Järvet, Raimo Aas</t>
  </si>
  <si>
    <t>31. Osakonna hukk</t>
  </si>
  <si>
    <t>Lembit Ulfsak, Ivan Krasko, Enn Klooren, Omar Volmer, Heino Mandri</t>
  </si>
  <si>
    <t>Laanetaguse suvi</t>
  </si>
  <si>
    <t>Rein Maran</t>
  </si>
  <si>
    <t>Fred Jüssi, Anne Maasik, Enn Pinsel, Mihkel Pinsel, Riho Rosberg,Hannes Kase, Pauliine Tuut</t>
  </si>
  <si>
    <t>Soolo</t>
  </si>
  <si>
    <t>Raul Tammet</t>
  </si>
  <si>
    <t>Viiu Kõrvits, Andrus Rüütlane, Mikk Mikiver, Juta Lehiste, Peet Raig</t>
  </si>
  <si>
    <t>ulmefilm</t>
  </si>
  <si>
    <t>Tuulte pesa</t>
  </si>
  <si>
    <t>Olav Neuland</t>
  </si>
  <si>
    <t>Rudolf Allabert, Nelli Taar, Arvo Iho, Anne Maasik, Indrek Korb</t>
  </si>
  <si>
    <t>Õpetaja</t>
  </si>
  <si>
    <t>Mark Soosaar</t>
  </si>
  <si>
    <t>Jüri Arrak, Jaan Kaplinski, Ly Rebbas, Ants Jõgi, Arvo Kukumägi</t>
  </si>
  <si>
    <t>Siin me oleme!</t>
  </si>
  <si>
    <t>Lia Laats, Ervin Abel, Renate Karhu, Karl Kalkun, Eva Malmsten,Kadri Jäätma, Sulev Nõmmik, Väino Puura, Lauri Nebel</t>
  </si>
  <si>
    <t>Jõulud Vigalas</t>
  </si>
  <si>
    <t>Evald Aavik, Kersti Kreismann, Häli Saarm, Kadriann Soosaar, Ants Jõgi</t>
  </si>
  <si>
    <t>Metskannikesed</t>
  </si>
  <si>
    <t>Tõnu Kark, Rudolf Allabert, Aarne Üksküla, Enn Klooren, Robert Gutman</t>
  </si>
  <si>
    <t>Ideaalmaastik</t>
  </si>
  <si>
    <t>Arvo Kukumägi, Tõnu Kark, Kalju Komissarov, Priit Adamson, Reet Paavel</t>
  </si>
  <si>
    <t>Pulmapilt</t>
  </si>
  <si>
    <t>Rein Aren, Lembit Ulfsak</t>
  </si>
  <si>
    <t>Karge meri</t>
  </si>
  <si>
    <t>Merle Talvik, Tõnu Kark, Mikk Mikiver, Ita Ever, Raine Loo</t>
  </si>
  <si>
    <t>Keskpäev</t>
  </si>
  <si>
    <t>Toomas Lepp</t>
  </si>
  <si>
    <t>Tormi Kevvai, Mihkel Raud, Maria Avdjuško, Sven Suurraid, Ülari Kirsipuu</t>
  </si>
  <si>
    <t>Nukitsamees</t>
  </si>
  <si>
    <t>Helle Karis</t>
  </si>
  <si>
    <t>Egert Soll, Anna-Liisa Kurve, Ülari Kirsipuu, Ines Aru, Aarne Üksküla</t>
  </si>
  <si>
    <t>Pihlakaväravad</t>
  </si>
  <si>
    <t>Heino Mandri, Meeli Sööt, Aida Zara, Mati Klooren, Peeter Kard</t>
  </si>
  <si>
    <t>Teaduse ohver</t>
  </si>
  <si>
    <t>Enn Klooren, Aire Johanson, Peeter Volkonski, Ants Ander, Mihkel Mutt</t>
  </si>
  <si>
    <t>Corrida</t>
  </si>
  <si>
    <t>Olev Neuland</t>
  </si>
  <si>
    <t>Rein Aren, Rita Raave, Sulev Luik, Väino Vahing, Olev Saar</t>
  </si>
  <si>
    <t>Arabella, mereröövli tütar</t>
  </si>
  <si>
    <t>Inga-Kai Puskar, Lembit Peterson, Urmas Kibuspuu, Raivo Trass,Lembit Ulfsak</t>
  </si>
  <si>
    <t>Šlaager</t>
  </si>
  <si>
    <t>Els Himma, Martin Veinmann, Ain Lutsepp, Galina Abdrahmanova,Alice Talvik</t>
  </si>
  <si>
    <t>Teisikud</t>
  </si>
  <si>
    <t>Leo Karpin</t>
  </si>
  <si>
    <t>Jaak Joala, Merle Talvik, Robert Gutman, Lembit Ulfsak, Eino Baskin, ansambel Radar liikmed (Paap Kõlar jt.)</t>
  </si>
  <si>
    <t>Nipernaadi</t>
  </si>
  <si>
    <t>Tõnu Kark, Viire Valdma, Paul Poom, Egon Nuter, Margus Oopkaup</t>
  </si>
  <si>
    <t>Lurich</t>
  </si>
  <si>
    <t>Tõnu Lume, Enn Klooren, Regina Razuma, Leonid Sevtsov,Tatjana Kotova</t>
  </si>
  <si>
    <t>Suletud ring</t>
  </si>
  <si>
    <t>Arvo Kukumägi, Uno Laht, Alice Podelski, Ain Lutsepp, Jüri Müür</t>
  </si>
  <si>
    <t>Reekviem</t>
  </si>
  <si>
    <t>Aarne Üksküla, Doris Neuland, Andrus Vaarik, Sven Grünberg,Regina Razuma</t>
  </si>
  <si>
    <t>Salu Juhan ja ta sõbrad</t>
  </si>
  <si>
    <t>Jüri Pihel</t>
  </si>
  <si>
    <t>Markus Kaasik, Erkki Rüütel, Teedo Melts, Salme Reek, Ines Aru</t>
  </si>
  <si>
    <t>Kunsti- ja kirjandussaadete peatoimetus</t>
  </si>
  <si>
    <t>Karoliine hõbelõng</t>
  </si>
  <si>
    <t>Helle Murdmaa</t>
  </si>
  <si>
    <t>Chätrin Bagala, Martin Veinmann, Rein Aren, Salme Reek, Kärt Ulman</t>
  </si>
  <si>
    <t>Hundiseaduse aegu</t>
  </si>
  <si>
    <t>Arvo Kukumägi, Regina Razuma, Egon Nuter, Jüri Krjukov, Heino Mandri</t>
  </si>
  <si>
    <t>Kaks paari ja üksindus</t>
  </si>
  <si>
    <t>Ligita Skujina, Andreis Žagars, Ita Ever, Heino Mandri, Tatjana Bassova</t>
  </si>
  <si>
    <t>Puud olid ...</t>
  </si>
  <si>
    <t>Üllar Põld, Maria Avdjuško, Margus Terasmees, Uno Rannaveski,Kärt Hansberg</t>
  </si>
  <si>
    <t>Naerata ometi</t>
  </si>
  <si>
    <t>Leida Laius, Arvo Iho</t>
  </si>
  <si>
    <t>Monika Järv, Hendrik Toompere juunior, Tauri Tallermaa, Katrin Tamleht, Siiri Sisask</t>
  </si>
  <si>
    <t>Kahe kodu ballaad</t>
  </si>
  <si>
    <t>Ago-Endrik Kerge</t>
  </si>
  <si>
    <t>Elle Kull, Ago-Endrik Kerge, Jüri Krjukov, Aare Laanemets, Egon Nuter, Salme Reek</t>
  </si>
  <si>
    <t>Savoy ball</t>
  </si>
  <si>
    <t>Tõnu Kark, Aarne Üksküla, Rein Malmsten, Olev Eskola, Mara Zvaigzne</t>
  </si>
  <si>
    <t>Bande</t>
  </si>
  <si>
    <t>Keskea rõõmud</t>
  </si>
  <si>
    <t>Lembit Ulfsak</t>
  </si>
  <si>
    <t>Tõnu Kark, Maria Klenskaja, Kaie Mihkelson, Ülle Kaljuste, Lembit Ulfsak</t>
  </si>
  <si>
    <t>Saja aasta pärast mais</t>
  </si>
  <si>
    <t>Jüri Krjukov, Jaan Rekkor, Arvo Kukumägi, Sulev Luik, Jevgeni Filatov</t>
  </si>
  <si>
    <t>Metsluiged</t>
  </si>
  <si>
    <t>Katri Horma, Juris Žagars, Andrejs Žagars, Ines Aru, Levi-Danel Mägila</t>
  </si>
  <si>
    <t>Madude oru needus</t>
  </si>
  <si>
    <t>Krzysztof Kolberger, Roman Wilhelmi, Ewa Salacka, Zbigniew Lesien, Tõnu Saar</t>
  </si>
  <si>
    <t>Tallinnfilm ja OKO</t>
  </si>
  <si>
    <t>Vaatleja</t>
  </si>
  <si>
    <t>Arvo Iho</t>
  </si>
  <si>
    <t>Svetlana Tormahova, Erik Ruus</t>
  </si>
  <si>
    <t>Näkimadalad</t>
  </si>
  <si>
    <t>Olga Bogatšova, Martinas Budraitis, Evald Aavik, Lasma Murniece,Guido Kangur</t>
  </si>
  <si>
    <t>Tants aurukatla ümber</t>
  </si>
  <si>
    <t>Ita Ever, Kairit Hansberg, Jüri Järvet, Erno Kaasik</t>
  </si>
  <si>
    <t>Ringhoov</t>
  </si>
  <si>
    <t>Tõnu Virve</t>
  </si>
  <si>
    <t>Kaie Mihkelson, Evald Hermaküla</t>
  </si>
  <si>
    <t>Pingul keel</t>
  </si>
  <si>
    <t>Toivo Elme</t>
  </si>
  <si>
    <t>Anne Veski, Ivo Linna, Tõnis Mägi, Marju Länik, Silvi Vrait, Karl Madis, Kare Kauks, Urmas Alender, Aivar Mäe, Thea Paluoja</t>
  </si>
  <si>
    <t>Nõid</t>
  </si>
  <si>
    <t>Ülle Kaljuste, Sulev Luik, Mai Mering, Enn Kraam, Rein Aren</t>
  </si>
  <si>
    <t>Ma pole turist, ma elan siin</t>
  </si>
  <si>
    <t>Lembit Ulfsak, Madis Kalmet, Gita Ränk, Laine Mägi, Pille Pihlamägi</t>
  </si>
  <si>
    <t>Doktor Stockmann</t>
  </si>
  <si>
    <t>Lembit Ulfsak, Maria Klienskaja, Angelina Semjonova, Evald Hermaküla, Aarne Üksküla</t>
  </si>
  <si>
    <t>Varastatud kohtumine</t>
  </si>
  <si>
    <t>Maria Klenskaja, Andreas Kangur, Kaie Mihkelson, Lembit Peterson, Terje Pennie</t>
  </si>
  <si>
    <t>Õnnelik lapsepõlv</t>
  </si>
  <si>
    <t>Jaan Kolberg</t>
  </si>
  <si>
    <t>Raimo Nõo, Immanuel Volkonski, Terje Pennie, Ada Lundver, Ants Ader</t>
  </si>
  <si>
    <t>Vernanda</t>
  </si>
  <si>
    <t>Roman Baskin</t>
  </si>
  <si>
    <t>Sulev Luik, Jüri Järvet, Ilmar Tammur, Kaljo Kiisk, Vello Janson</t>
  </si>
  <si>
    <t>Draakoni aasta</t>
  </si>
  <si>
    <t>Giordano</t>
  </si>
  <si>
    <t>Aare Tilk</t>
  </si>
  <si>
    <t>Paul Poom, Anne Paluver, Guido Kangur, Andrus Vaarik</t>
  </si>
  <si>
    <t>Meister</t>
  </si>
  <si>
    <t>Renita Lintrop, Hannes Lintrop</t>
  </si>
  <si>
    <t>Andrus Allikvee, Lembit Peterson, Aarne Üksküla</t>
  </si>
  <si>
    <t>Mardipäev</t>
  </si>
  <si>
    <t>Liina Tennosaar, Margus Tabor, Mari Lill, Ants Ander, Olli Ungvere</t>
  </si>
  <si>
    <t>Perekonnapildid</t>
  </si>
  <si>
    <t>Allan Kuljus, Merle Tähe, Andres Raag, Urmas Verliin, Kaili Närep</t>
  </si>
  <si>
    <t>Balti tee</t>
  </si>
  <si>
    <t>Maurum</t>
  </si>
  <si>
    <t>Pahupidi</t>
  </si>
  <si>
    <t>Valeri Blinov</t>
  </si>
  <si>
    <t>Heino Mandri, Kaljo Kiisk</t>
  </si>
  <si>
    <t>Äratus</t>
  </si>
  <si>
    <t>Jüri Sillart</t>
  </si>
  <si>
    <t>Tõnu Kark, Sulev Luik, Maria Klenskaja, Jaan Rekkor, Arvo Kukumägi</t>
  </si>
  <si>
    <t>Inimene, keda polnud</t>
  </si>
  <si>
    <t>Katri Horma, Mari Simm, Tõnu Kilgas, Jüri Krjukov, Rita Raave</t>
  </si>
  <si>
    <t>Regina</t>
  </si>
  <si>
    <t>Ülle Kaljuste, Tõnu Kark, Erika Kaljusaar, Ita Ever, Evald Hermaküla</t>
  </si>
  <si>
    <t>Ainult hulludele ehk Halastajaõde</t>
  </si>
  <si>
    <t>Margarita Terehhova, Mihkel Smeljanski, Hendrik Toompere juunior, Lembit Ulfsak, Hendrik Toompere</t>
  </si>
  <si>
    <t>Ainus pühapäev</t>
  </si>
  <si>
    <t>Sulev Keedus</t>
  </si>
  <si>
    <t>Elmo Nüganen, Kadri Ots, Erik Ruus, Mari Lill, Evald Aavik</t>
  </si>
  <si>
    <t>See kadunud tee</t>
  </si>
  <si>
    <t>Tarmo Koidla, Ants Ader, Diana Kokla, Raine Loo, Helgi Annast</t>
  </si>
  <si>
    <t>Teenijanna</t>
  </si>
  <si>
    <t>Veiko Jürisson</t>
  </si>
  <si>
    <t>Maria Klenskaja, Hendrik Toompere juunior, Leila Säälik, Ao Peep,Agnelina Semjonova</t>
  </si>
  <si>
    <t>Sügis</t>
  </si>
  <si>
    <t>Margus Lepa, Linna Tennosaar, Anne Reemann, Kaljo Kiisk, Aare Laanemets</t>
  </si>
  <si>
    <t>Igaühele oma</t>
  </si>
  <si>
    <t>Hardi Volmer</t>
  </si>
  <si>
    <t>Andrus Vaarik, Arvo Kukumägi, Riho Unt, Heiki Ernits, Peeter Simm</t>
  </si>
  <si>
    <t>Semm</t>
  </si>
  <si>
    <t>Imre Avaste, Heidi Klamp, Anu Lamp, Ants Ander, Zaza Tšavlešvili</t>
  </si>
  <si>
    <t>Tallinnfilm ja Sojuztelefilm</t>
  </si>
  <si>
    <t>Vana mees tahab koju</t>
  </si>
  <si>
    <t>Kaljo Kiisk, Raivo Trass, Kaie Mihkelson, Hendrik Toompere juunior, Angelina Semjonova</t>
  </si>
  <si>
    <t>Tallinnfilm ja Sojuztelefilm</t>
  </si>
  <si>
    <t>Rahu tänav</t>
  </si>
  <si>
    <t>Mikk Mikiver, Katrin Karisma, Lauri Vihman, Kaljo Kiisk, Elisabet Tamm</t>
  </si>
  <si>
    <t>Rist</t>
  </si>
  <si>
    <t>Lauri Aaspõllu</t>
  </si>
  <si>
    <t>Ain Lutsepp, Hendrik Toompere juunior, Arvo Kukumägi, Enn Nõmmik, Peeter Sauter</t>
  </si>
  <si>
    <t>Noorelt õpitud</t>
  </si>
  <si>
    <t>Sulev Luik, Tõnu Kark, Erki Veling, Tiina Vilu, Ülle Kaljuste</t>
  </si>
  <si>
    <t>Need vanad armastuskirjad</t>
  </si>
  <si>
    <t>Rain Simmul, Liis Tappo, Ülle Kaljuste, Marika Korolev, Kärt Tomingas</t>
  </si>
  <si>
    <t>Freyja Film</t>
  </si>
  <si>
    <t>Hotell E</t>
  </si>
  <si>
    <t>Priit Pärn</t>
  </si>
  <si>
    <t>Eesti Joonisfilm</t>
  </si>
  <si>
    <t>Armastuse lahinguväljad</t>
  </si>
  <si>
    <t>Carmen Mikiver, Hendrik Toompere, Salme Reek</t>
  </si>
  <si>
    <t>Lammas all paremas nurgas</t>
  </si>
  <si>
    <t>Tõnu Kark, Margus Alver, Kaur Sinissaar, Dan Põldroos</t>
  </si>
  <si>
    <t>Elutuba</t>
  </si>
  <si>
    <t>Rao Heidmets</t>
  </si>
  <si>
    <t>OÜ Nukufilm</t>
  </si>
  <si>
    <t>Ameerika mäed</t>
  </si>
  <si>
    <t>Lege Artis Film</t>
  </si>
  <si>
    <t>Hannes Kaljujärv, Marian Wolf, Merle Palmiste, Katariina Lauk jt.</t>
  </si>
  <si>
    <t>Filmistuudio Kolberg &amp; Vester</t>
  </si>
  <si>
    <t>Tulivesi</t>
  </si>
  <si>
    <t>Epp Eespäev, Erik Ruus, Jaan Tätte jt.</t>
  </si>
  <si>
    <t>Tallinnfilm ja Faama Film</t>
  </si>
  <si>
    <t>Ma olen väsinud vihkamast</t>
  </si>
  <si>
    <t>Hannes Lintrop, Renita Lintrop</t>
  </si>
  <si>
    <t>Jarl Karjatse, Martin Algus, Helen Kadastik, Marek Pavlov</t>
  </si>
  <si>
    <t>Filmistuudio SEE</t>
  </si>
  <si>
    <t>Tom ja Fluffy</t>
  </si>
  <si>
    <t>Heiki Ernits, Janno Põldma</t>
  </si>
  <si>
    <t>Minu Leninid</t>
  </si>
  <si>
    <t>Üllar Saaremäe, Viktor Suhhorukov, Andrus Vaarik, Helene Vannari,Janne Ševtšenko, Peeter Volkonski, Linnar Priimägi</t>
  </si>
  <si>
    <t>Faama Film</t>
  </si>
  <si>
    <t>Kallis härra Q</t>
  </si>
  <si>
    <t>Porgandite öö</t>
  </si>
  <si>
    <t>Veidike metsa poole</t>
  </si>
  <si>
    <t>Millennium</t>
  </si>
  <si>
    <t>Tõnu Trubetsky</t>
  </si>
  <si>
    <t>Tõnu Trubetsky, Anti Pathique, Allan Vainola, Kaspar Jancis,Camille Camille, Teet Tibar, Mait Vaik, Rainis Kingu</t>
  </si>
  <si>
    <t>Faama Film, Eesti Tõsielufilm,Trubetsky Pictures</t>
  </si>
  <si>
    <t>Ristumine peateega</t>
  </si>
  <si>
    <t>Arko Okk</t>
  </si>
  <si>
    <t>Andrus Vaarik, Piret Kalda, Jaan Tätte, Emil Urbel</t>
  </si>
  <si>
    <t>Acuba film</t>
  </si>
  <si>
    <t>Libarebased ja kooljad</t>
  </si>
  <si>
    <t>Rainer Sarnet</t>
  </si>
  <si>
    <t>Taavi Eelmaa, Hilje Murel, Kristel Sarnet</t>
  </si>
  <si>
    <t>Eesti Telefilm, Diplomifilm</t>
  </si>
  <si>
    <t>Tappev Tartu</t>
  </si>
  <si>
    <t>Ilmar Raag</t>
  </si>
  <si>
    <t>Eve Andre,</t>
  </si>
  <si>
    <t>Armastuse võimalikkusest</t>
  </si>
  <si>
    <t>Janno Põldma</t>
  </si>
  <si>
    <t>Teekond Nirvaanasse</t>
  </si>
  <si>
    <t>Mait Laas</t>
  </si>
  <si>
    <t>Saamueli internet</t>
  </si>
  <si>
    <t>Riho Unt</t>
  </si>
  <si>
    <t>Eilne vedur</t>
  </si>
  <si>
    <t>Kalju Kivi, Mikk Rand</t>
  </si>
  <si>
    <t>Lotte reis lõunamaale</t>
  </si>
  <si>
    <t>Ma armastan Ameerikat</t>
  </si>
  <si>
    <t>Tõnu Trubetsky, Allan Vainola, Kaspar Jancis, Alar Aigro, Catherine Matveus, Kristjan Kotkas Mäeots, Tõnu Kerge, Anti Pathique, Ed Edinburgh</t>
  </si>
  <si>
    <t>Trubetsky Pictures, DayDream Productions</t>
  </si>
  <si>
    <t>Head käed</t>
  </si>
  <si>
    <t>Uldis Jancis</t>
  </si>
  <si>
    <t>Rēzija Kalniņa (Läti), Tiit Sukk, Lembit Ulfsak, Tõnu Kark</t>
  </si>
  <si>
    <t>Allfilm, Stuudio F.O.R.M.A.</t>
  </si>
  <si>
    <t>Karu süda</t>
  </si>
  <si>
    <t>Rain Simmul, Dinara Drukarova, Iljana Pavlova</t>
  </si>
  <si>
    <t>draamafilm</t>
  </si>
  <si>
    <t>Faama Film, Cumulus Projekt</t>
  </si>
  <si>
    <t>Uue Eesti sõdurid</t>
  </si>
  <si>
    <t>Erik Boltowski</t>
  </si>
  <si>
    <t>Erik Boltowski produktsioon</t>
  </si>
  <si>
    <t>Nimed marmortahvlil</t>
  </si>
  <si>
    <t>Elmo Nüganen</t>
  </si>
  <si>
    <t>Priit Võigemast, Indrek Sammul, Hele Kõre</t>
  </si>
  <si>
    <t>Taska Productions</t>
  </si>
  <si>
    <t>Agent Sinikael</t>
  </si>
  <si>
    <t>Marko Raat</t>
  </si>
  <si>
    <t>Mait Malmsten, Kersti Heinloo</t>
  </si>
  <si>
    <t>Exitfilm</t>
  </si>
  <si>
    <t>Baltic Eagle 2002</t>
  </si>
  <si>
    <t>Vanad ja kobedad saavad jalad alla</t>
  </si>
  <si>
    <t>Rando Pettai</t>
  </si>
  <si>
    <t>Henrik Normann, Madis Milling, Piret Laurimaa</t>
  </si>
  <si>
    <t>Ruut Pictures</t>
  </si>
  <si>
    <t>Somnambuul</t>
  </si>
  <si>
    <t>Katariina Lauk-Tamm, Evald Aavik, Ivo Uukkivi, Jan Uuspõld</t>
  </si>
  <si>
    <t>F-Seitse, OY Kinotar</t>
  </si>
  <si>
    <t>Ahviaasta</t>
  </si>
  <si>
    <t>Ülo Pikkov</t>
  </si>
  <si>
    <t>Karl ja Marylin</t>
  </si>
  <si>
    <t>Instinkt</t>
  </si>
  <si>
    <t>Barbarid</t>
  </si>
  <si>
    <t>Miriami jõulupäkapikk</t>
  </si>
  <si>
    <t>Porgand!</t>
  </si>
  <si>
    <t>Pärtel Tall</t>
  </si>
  <si>
    <t>Eesti lood: Konfiskeeritud</t>
  </si>
  <si>
    <t>Asko Kase</t>
  </si>
  <si>
    <t>Tõnu Pärk jt</t>
  </si>
  <si>
    <t>Allfilm</t>
  </si>
  <si>
    <t>Eesti lood: Franka</t>
  </si>
  <si>
    <t>Siiri Timmerman</t>
  </si>
  <si>
    <t>Frantšeska Vakkum jt</t>
  </si>
  <si>
    <t>Eesti lood: Tuleproov</t>
  </si>
  <si>
    <t>Liina Triškina</t>
  </si>
  <si>
    <t>Eesti lood: Järelevalveinspektor</t>
  </si>
  <si>
    <t>Madli Lääne</t>
  </si>
  <si>
    <t>Andrus Purje jt</t>
  </si>
  <si>
    <t>Eesti lood: Hunt</t>
  </si>
  <si>
    <t>Priit Valkna</t>
  </si>
  <si>
    <t>Presidendi kaardivägi</t>
  </si>
  <si>
    <t>E.Boltowski produktsioon</t>
  </si>
  <si>
    <t>Sigade revolutsioon</t>
  </si>
  <si>
    <t>René Reinumägi, Jaak Kilmi</t>
  </si>
  <si>
    <t>Jass Seljamaa, Lilian Alto, Peeter Tammearu, Anne Paluver, Evelin Kuusik, Uku Uusberg,Tõnu Tepandi, Tõnu Oja, Arvo Kukumägi,Tarvo Kaspar Toome, Merle Liivak, Anu Saagim</t>
  </si>
  <si>
    <t>Sigade Revolutsioon OÜ</t>
  </si>
  <si>
    <t>Veepomm paksule kõutsile</t>
  </si>
  <si>
    <t>Varis Brasla</t>
  </si>
  <si>
    <t>Baiba Broka (Läti), Undīne Vīksna (Läti), Zane Leimane (Läti),Gundars Āboliņš (Läti), Jānis Paukštello (Läti), Agita Grundmane-Valtere (Läti), Tõnu Kark</t>
  </si>
  <si>
    <t>Allfilm, Studio F.O.R.M.A.</t>
  </si>
  <si>
    <t>Surnupealuu sõdurid</t>
  </si>
  <si>
    <t>Anne-Mari Neider</t>
  </si>
  <si>
    <t>Täna öösel me ei maga</t>
  </si>
  <si>
    <t>Ilmar Taska</t>
  </si>
  <si>
    <t>Carmen Kass, Priit Võigemast, Maria Avdjuško, Peter Franzén(Soome)</t>
  </si>
  <si>
    <t>põnevik</t>
  </si>
  <si>
    <t>Frank ja Wendy</t>
  </si>
  <si>
    <t>Priit Tender, Ülo Pikkov, Kaspar Jancis</t>
  </si>
  <si>
    <t>Hääled: Peeter Oja, Jan Uuspõld, Janne Sevtšenko, Andrus Vaarik,Anne Reeman, Eduard Toman, Tarmo Männard</t>
  </si>
  <si>
    <t>Buss</t>
  </si>
  <si>
    <t>Laila Pakalnina</t>
  </si>
  <si>
    <t>Acuba Film</t>
  </si>
  <si>
    <t>Perekond</t>
  </si>
  <si>
    <t>Rühm Pluss Null</t>
  </si>
  <si>
    <t>Jüri – see mulk, ehk mis tuul müürile</t>
  </si>
  <si>
    <t>Enn Säde</t>
  </si>
  <si>
    <t>Profilm</t>
  </si>
  <si>
    <t>Sügis Ida-Euroopas</t>
  </si>
  <si>
    <t>Trubetsky Pictures, Vennaskond</t>
  </si>
  <si>
    <t>Palju õnne!</t>
  </si>
  <si>
    <t>Urmas Eero Liiv</t>
  </si>
  <si>
    <t>Rudolf Konimois Film</t>
  </si>
  <si>
    <t>Scoutspataljon</t>
  </si>
  <si>
    <t>Stiilipidu</t>
  </si>
  <si>
    <t>Maarja Jakobson, Anne Reemann, Evelin Pang, Meelis Rämmeld,Karol Kuntsel</t>
  </si>
  <si>
    <t>Exitfilm OÜ</t>
  </si>
  <si>
    <t>Röövlirahnu Martin</t>
  </si>
  <si>
    <t>René Vilbre</t>
  </si>
  <si>
    <t>Madis Ollikainen, Ott Sepp, Andry Žagars, Kadi Sink, Piret Kalda</t>
  </si>
  <si>
    <t>Parunid &amp; Vonid</t>
  </si>
  <si>
    <t>Tõnu Oja, Hilje Murel, Tanel Ingi, Hendrik Toompere juunior,Andres Mähar, Peeter Tammearu, Rain Simmul</t>
  </si>
  <si>
    <t>dokumentaaldraama</t>
  </si>
  <si>
    <t>Eesti Televisioon</t>
  </si>
  <si>
    <t>Kohtumine tundmatuga</t>
  </si>
  <si>
    <t>Jaak Kilmi</t>
  </si>
  <si>
    <t>Tiit Sukk, Raivo E. Tamm, Peeter Oja, Ülle Kaljuste, Maria Avdjuško</t>
  </si>
  <si>
    <t>Malev</t>
  </si>
  <si>
    <t>Kaaren Kaer</t>
  </si>
  <si>
    <t>Ott Sepp, Uku Uusberg, Argo Aadli, Mirtel Pohla, Märt Avandi</t>
  </si>
  <si>
    <t>Parema elu nimel</t>
  </si>
  <si>
    <t>Märt Sildvee</t>
  </si>
  <si>
    <t>Haukka Grupp</t>
  </si>
  <si>
    <t>Kiur Aarma, Tiit Pruuli</t>
  </si>
  <si>
    <t>Tõrjutud mälestused</t>
  </si>
  <si>
    <t>Imbi Paju</t>
  </si>
  <si>
    <t>Allfilm, Fantasiafilmi</t>
  </si>
  <si>
    <t>Mees Animatsoonist</t>
  </si>
  <si>
    <t>Afanassi</t>
  </si>
  <si>
    <t>Äraoldud päevade summa</t>
  </si>
  <si>
    <t>Marianne Kõrver</t>
  </si>
  <si>
    <t>Eduard Tubin, Eino Tubin, Neeme Järvi, Käbi Laretei</t>
  </si>
  <si>
    <t>Vennad karusüdamed</t>
  </si>
  <si>
    <t>Generatsioon</t>
  </si>
  <si>
    <t>Sõnum naabritele</t>
  </si>
  <si>
    <t>Priit Tender</t>
  </si>
  <si>
    <t>Rahuvägi</t>
  </si>
  <si>
    <t>New York</t>
  </si>
  <si>
    <t>Trubetsky Pictures</t>
  </si>
  <si>
    <t>Meeletu</t>
  </si>
  <si>
    <t>Rain Simmul, Anne Reemann, Kalju Orro</t>
  </si>
  <si>
    <t>Taska Film</t>
  </si>
  <si>
    <t>Kõrini!</t>
  </si>
  <si>
    <t>Maarja Jakobson, Heio von Stetten (Saksamaa), Rasmus Kaljujärv,Thomas Schmauser</t>
  </si>
  <si>
    <t>tragikoomiline road-movie</t>
  </si>
  <si>
    <t>Koer, lennuk ja laulupidu</t>
  </si>
  <si>
    <t>Branko Zavrshan (Sloveenia), Kristaps Mednis (Läti), Jēkabs Nākums (Läti), Ieva Puķe (Läti), Pauls Butkevitš (Läti), Jaan Rekkor,Kaljo Kiisk</t>
  </si>
  <si>
    <t>Hargla Company, Acuba Film,Casablanca Film Production</t>
  </si>
  <si>
    <t>Ruudi</t>
  </si>
  <si>
    <t>Katrin Laur</t>
  </si>
  <si>
    <t>Paul Oskar Soe, Juta Altmets</t>
  </si>
  <si>
    <t>perefilm</t>
  </si>
  <si>
    <t>Allfilm, Mattila Röhr Productions,Schmidtz Katze</t>
  </si>
  <si>
    <t>Tühirand</t>
  </si>
  <si>
    <t>Veiko Õunpuu</t>
  </si>
  <si>
    <t>Rain Tolk, Taavi Eelmaa, Maarja Jakobson, Mirtel Pohla, Juhan Ulfsak</t>
  </si>
  <si>
    <t>Kuukulgur Film</t>
  </si>
  <si>
    <t>Kuldrannake</t>
  </si>
  <si>
    <t>Marika Korolev, Maria Avdjuško, Ülle Lichtfeld, Merle Palmiste,Taavi Eelmaa, Sepo Seeman, Hendrik Toompere juunior, Veikko Täär, Mait Malmsten</t>
  </si>
  <si>
    <t>Afganistani armid</t>
  </si>
  <si>
    <t>Margit Kilumets</t>
  </si>
  <si>
    <t>Aivar Simson jt</t>
  </si>
  <si>
    <t>Amrion</t>
  </si>
  <si>
    <t>Middendorffi jälgedes</t>
  </si>
  <si>
    <t>Riho Västrik</t>
  </si>
  <si>
    <t>Vesilind</t>
  </si>
  <si>
    <t>Sinimäed</t>
  </si>
  <si>
    <t>Raimo Jõerand, Eerik Niiles Kross, Kiur Aarma</t>
  </si>
  <si>
    <t>Täiskäik edasi</t>
  </si>
  <si>
    <t>E. Boltowski produktsioon</t>
  </si>
  <si>
    <t>Mehed unustatud armeest</t>
  </si>
  <si>
    <t>Kalle Käesel</t>
  </si>
  <si>
    <t>Tarmo Rae, Mihkel Salusoo jt</t>
  </si>
  <si>
    <t>Osakond</t>
  </si>
  <si>
    <t>Laulev revolutsioon</t>
  </si>
  <si>
    <t>Maureen Castle, James Tusty</t>
  </si>
  <si>
    <t>Allfilm, Estonia Mountain View Productions, Northern Light Productions</t>
  </si>
  <si>
    <t>Müümise kunst</t>
  </si>
  <si>
    <t>Andres Maimik, Jaak Kilmi</t>
  </si>
  <si>
    <t>Peep Vain jt</t>
  </si>
  <si>
    <t>Mikk</t>
  </si>
  <si>
    <t>Rein Raamat, Peeter Brambat</t>
  </si>
  <si>
    <t>Mikk Mikiver jt</t>
  </si>
  <si>
    <t>Raamat-Film</t>
  </si>
  <si>
    <t>Dirigendi kõla</t>
  </si>
  <si>
    <t>Helle Karis, Peeter Murdmaa</t>
  </si>
  <si>
    <t>Eri Klas jt</t>
  </si>
  <si>
    <t>Myth Film</t>
  </si>
  <si>
    <t>Leiutajateküla Lotte</t>
  </si>
  <si>
    <t>Une instituut</t>
  </si>
  <si>
    <t>Mati Kütt</t>
  </si>
  <si>
    <t>Tabamata ime</t>
  </si>
  <si>
    <t>Jaak Kilmi, Marianne Kõrver, Andres Maimik,Marko Raat, Rainer Sarnet, Arbo Tammiksaar</t>
  </si>
  <si>
    <t>Taavi Eelmaa, Liina Vahtrik, Mari Abel, Erki Laur</t>
  </si>
  <si>
    <t>Von Krahli teater</t>
  </si>
  <si>
    <t>Vana daami visiit</t>
  </si>
  <si>
    <t>Ita Ever, Aarne Üksküla</t>
  </si>
  <si>
    <t>Ühe metsa pojad</t>
  </si>
  <si>
    <t>Ats Surva</t>
  </si>
  <si>
    <t>Marko Kelder, Maario Kullam, Jaan Rõõmus</t>
  </si>
  <si>
    <t>Mazz Productions</t>
  </si>
  <si>
    <t>Klass</t>
  </si>
  <si>
    <t>Vallo Kirs, Pärt Uusberg, Lauri Pedaja, Paula Solvak, Mikk Mägi,Riina Reis</t>
  </si>
  <si>
    <t>Sügisball</t>
  </si>
  <si>
    <t>Rain Tolk, Taavi Eelmaa, Juhan Ulfsak, Tiina Tauraite, Maarja Jakobson, Sulevi Peltola (Soome), Mirtel Pohla</t>
  </si>
  <si>
    <t>Tugev Tuul Films</t>
  </si>
  <si>
    <t>Nuga</t>
  </si>
  <si>
    <t>Britta Vahur, Mait Malmsten, Kersti Heinloo, Elle Kull, Gert Raudsep</t>
  </si>
  <si>
    <t>Jonathan Austraaliast</t>
  </si>
  <si>
    <t>F-Seitse</t>
  </si>
  <si>
    <t>Vastutuulesaal</t>
  </si>
  <si>
    <t>Priit Valkna, Artur Talvik</t>
  </si>
  <si>
    <t>Tõnu Kaljuste jt</t>
  </si>
  <si>
    <t>Jan Uuspõld läheb Tartusse</t>
  </si>
  <si>
    <t>Andres Maimik, Rain Tolk</t>
  </si>
  <si>
    <t>Jan Uuspõld, Juhan Ulfsak, Mirtel Pohla, Rain Tolk, Dan Põldroos,Mari-Liis Lill</t>
  </si>
  <si>
    <t>Georg</t>
  </si>
  <si>
    <t>Marko Matvere, Anastasia Makejeva, Renārs Kaupers, Elle Kull,Tõnu Kark, Mirtel Pohla, Karin Touart</t>
  </si>
  <si>
    <t>Allfilm, Lege Artis Film, The Centre of National Film, Matila Röhr Productions</t>
  </si>
  <si>
    <t>Magnus</t>
  </si>
  <si>
    <t>Kadri Kõusaar</t>
  </si>
  <si>
    <t>Mart Laisk, Kristjan Kasearu</t>
  </si>
  <si>
    <t>Kuhu põgenevad hinged</t>
  </si>
  <si>
    <t>Ragne Veensalu, Lenna Kuurmaa, Andres Lõo, Viire Valdma, Ivo Uukkivi</t>
  </si>
  <si>
    <t>Saatuse piraadid (Pirates of Destiny)</t>
  </si>
  <si>
    <t>Tony Blackplait, Anti Pathique, Al Vainola, Roy Strider, Tuuliki Leinpere, Ed Edinburgh, Anneli Kadakas, Kaspar Jancis</t>
  </si>
  <si>
    <t>Kinnunen</t>
  </si>
  <si>
    <t>Andri Luup</t>
  </si>
  <si>
    <t>Sesa Petteri-Lehto (Soome), Maria Peterson, Ott Aardam,Aleksander Eelmaa</t>
  </si>
  <si>
    <t>Lotmani maailm</t>
  </si>
  <si>
    <t>Agne Nelk</t>
  </si>
  <si>
    <t>Juri Lotman jt</t>
  </si>
  <si>
    <t>Eetriüksus</t>
  </si>
  <si>
    <t>Tuletoojad</t>
  </si>
  <si>
    <t>Tervitusi Nõukogude Eestist!</t>
  </si>
  <si>
    <t>Urmas Eero Liiv, Kiur Aarma</t>
  </si>
  <si>
    <t>Tunne Kelam, Lagle Parek, Tiit Madisson jt</t>
  </si>
  <si>
    <t>Põdra kuningriik</t>
  </si>
  <si>
    <t>Gaviafilm</t>
  </si>
  <si>
    <t>Detsembrikuumus</t>
  </si>
  <si>
    <t>Liisi Koikson, Sergo Vares, Tõnu Kark, Mait Malmsten, Ain Lutsepp</t>
  </si>
  <si>
    <t>Aja meistrid</t>
  </si>
  <si>
    <t>Elbert Tuganov, Heino Pars</t>
  </si>
  <si>
    <t>Exitfilm, OÜ Nukufilm</t>
  </si>
  <si>
    <t>Must Peeter</t>
  </si>
  <si>
    <t>Priit Pääsuke</t>
  </si>
  <si>
    <t>Tiina Tauraite, Gert Raudsep, Morgan Devereaux</t>
  </si>
  <si>
    <t>Luxfilm</t>
  </si>
  <si>
    <t>Teine tulemine</t>
  </si>
  <si>
    <t>Tanel Toom</t>
  </si>
  <si>
    <t>Rasmus Kaljujärv, Hendrik Kaljujärv</t>
  </si>
  <si>
    <t>Mängija</t>
  </si>
  <si>
    <t>Kaupo Kruusiauk</t>
  </si>
  <si>
    <t>Jaan Ehlvest jt</t>
  </si>
  <si>
    <t>Muskusveise tagasitulek</t>
  </si>
  <si>
    <t>Vasili Sarana</t>
  </si>
  <si>
    <t>Vesilind, Taimyr RosGeo</t>
  </si>
  <si>
    <t>Aljoša</t>
  </si>
  <si>
    <t>Meelis Muhu</t>
  </si>
  <si>
    <t>InRuum</t>
  </si>
  <si>
    <t>Fritsud ja blondiinid</t>
  </si>
  <si>
    <t>Arbo Tammiksaar</t>
  </si>
  <si>
    <t>Tõnu Aav, Uldis Lieldidžs, Algimantas Masiulis</t>
  </si>
  <si>
    <t>Mina olin siin. Esimene arest</t>
  </si>
  <si>
    <t>Markku Peltola, Märt Avandi, Hele Kõre, Rasmus Kaljujärv</t>
  </si>
  <si>
    <t>Soovide puu</t>
  </si>
  <si>
    <t>Liina Paakspuu</t>
  </si>
  <si>
    <t>Elina Pähklimägi, Marilyn Jurman, Elina Reinold</t>
  </si>
  <si>
    <t>Revolver Film</t>
  </si>
  <si>
    <t>Taarka</t>
  </si>
  <si>
    <t>Ain Mäeots</t>
  </si>
  <si>
    <t>Inga Salurand, Siiri Sisask, Marje Metsur, Riina Maidre, Mikko Nousiainen</t>
  </si>
  <si>
    <t>BAM – raudtee eikuhugi</t>
  </si>
  <si>
    <t>Jouni Hiltunen</t>
  </si>
  <si>
    <t>Allfilm, Making Movies</t>
  </si>
  <si>
    <t>Toomiku film</t>
  </si>
  <si>
    <t>Jaan Toomik jt</t>
  </si>
  <si>
    <t>Liiliarist</t>
  </si>
  <si>
    <t>Eesti lood: Radikaal</t>
  </si>
  <si>
    <t>Margus Lepa jt</t>
  </si>
  <si>
    <t>Elu ilma Gabriella Ferrita</t>
  </si>
  <si>
    <t>Priit Pärn, Olga Pärn</t>
  </si>
  <si>
    <t>Rambikramp</t>
  </si>
  <si>
    <t>Katrin Sipelgas, Elen Lotman</t>
  </si>
  <si>
    <t>Taavi Peterson, Markus Dvinjaninov</t>
  </si>
  <si>
    <t>Emumäe Eedi ja Lobi küla Kristjan</t>
  </si>
  <si>
    <t>Manfred Vainokivi</t>
  </si>
  <si>
    <t>Filmivabrik</t>
  </si>
  <si>
    <t>Seal, kus lõpeb luule</t>
  </si>
  <si>
    <t>Acuba Film, Kineetiline Silm</t>
  </si>
  <si>
    <t>Revolutsioon, mida ei tulnud</t>
  </si>
  <si>
    <t>Aljona Polunina</t>
  </si>
  <si>
    <t>Eduard Limonov, Garri Kasparov jt</t>
  </si>
  <si>
    <t>Kuukulgur Film, Matila &amp; Röhr Productions</t>
  </si>
  <si>
    <t>Vanamees ja põder</t>
  </si>
  <si>
    <t>Joosep Matjus</t>
  </si>
  <si>
    <t>Bibendum</t>
  </si>
  <si>
    <t>Augustas Liiv</t>
  </si>
  <si>
    <t>David Bowles, Jekaterina Novosjolova, Aleksandr Okunev, Andrei Anatolevitš</t>
  </si>
  <si>
    <t>Average Monkey</t>
  </si>
  <si>
    <t>Vasha</t>
  </si>
  <si>
    <t>Hannu Salonen</t>
  </si>
  <si>
    <t>Mart Müürisepp, Mehmet Kurtulus (Türgi-Saksamaa), Jan Uuspõld,Rein Oja, Tim Seyfi (Türgi-Saksamaa), Adnan Maral (Saksamaa),Malla Malmivaara (Soome), Liina Tennosaar</t>
  </si>
  <si>
    <t>Baruto – tõlkes kaduma läinud</t>
  </si>
  <si>
    <t>Artur Talvik</t>
  </si>
  <si>
    <t>Kaido Höövelson jt</t>
  </si>
  <si>
    <t>Disko ja tuumasõda</t>
  </si>
  <si>
    <t>Jaak Kilmi, Kiur Aarma</t>
  </si>
  <si>
    <t>Jaan Manitski tagasitulek</t>
  </si>
  <si>
    <t>Rein Raamat</t>
  </si>
  <si>
    <t>Jaan Manitski jt</t>
  </si>
  <si>
    <t>Raamat Film</t>
  </si>
  <si>
    <t>Maestro</t>
  </si>
  <si>
    <t>Kalju Suur jt</t>
  </si>
  <si>
    <t>Buratino</t>
  </si>
  <si>
    <t>Rasmus Merivoo</t>
  </si>
  <si>
    <t>Mikk Nurga, Jelena Radevich, Jaan Rekkor, Uku Uusberg</t>
  </si>
  <si>
    <t>Estinfilm</t>
  </si>
  <si>
    <t>Miriami katkine pilt</t>
  </si>
  <si>
    <t>Balti loorberid</t>
  </si>
  <si>
    <t>Videomeedia</t>
  </si>
  <si>
    <t>Püha Tõnu kiusamine</t>
  </si>
  <si>
    <t>Taavi Eelmaa, Ravshana Kurkova (Venemaa), Tiina Tauraite,Hendrik Toompere, Katariina Lauk</t>
  </si>
  <si>
    <t>Homeless Bob Production</t>
  </si>
  <si>
    <t>Pangarööv</t>
  </si>
  <si>
    <t>Andrus Tuisk</t>
  </si>
  <si>
    <t>Hannes Kaljujärv, Henri Kuus, Marilyn Jurman, Karin Tammaru</t>
  </si>
  <si>
    <t>Soome lahe õed</t>
  </si>
  <si>
    <t>Riigireetur</t>
  </si>
  <si>
    <t>Erle Veber</t>
  </si>
  <si>
    <t>Testfilm</t>
  </si>
  <si>
    <t>Tondipoisid</t>
  </si>
  <si>
    <t>Toompea sündroom</t>
  </si>
  <si>
    <t>Peeter Võsa</t>
  </si>
  <si>
    <t>MTÜ Firmaabi</t>
  </si>
  <si>
    <t>Palusalu</t>
  </si>
  <si>
    <t>Kristiina Davidjants</t>
  </si>
  <si>
    <t>Kristjan Palusalu jt</t>
  </si>
  <si>
    <t>Umberto Productions</t>
  </si>
  <si>
    <t>Mis Su nimi on?</t>
  </si>
  <si>
    <t>Maria Avdjuško</t>
  </si>
  <si>
    <t>Linnar Priimägi, Taavi Eelmaa jt</t>
  </si>
  <si>
    <t>Krimmi õpetaja</t>
  </si>
  <si>
    <t>Vahur Laiapea</t>
  </si>
  <si>
    <t>Tiina Rekand jt</t>
  </si>
  <si>
    <t>Stuudio Ikoon</t>
  </si>
  <si>
    <t>Tudengimuusikal</t>
  </si>
  <si>
    <t>Richard Meitern</t>
  </si>
  <si>
    <t>Adeele Sepp, Dmitri Kurilov, Kaarel Targo jt</t>
  </si>
  <si>
    <t>August 1991</t>
  </si>
  <si>
    <t>Mystic. The Video</t>
  </si>
  <si>
    <t>Roman Neimann</t>
  </si>
  <si>
    <t>Kert Petersel, Raigo Suija, Anton Ardel, Joosep Nilk</t>
  </si>
  <si>
    <t>Eesti lood: Püha Jüri</t>
  </si>
  <si>
    <t>Juri Želobetski jt</t>
  </si>
  <si>
    <t>Mustlase missioon</t>
  </si>
  <si>
    <t>Georg Vinogradov jt</t>
  </si>
  <si>
    <t>Ikoon</t>
  </si>
  <si>
    <t>Eesti lood: Kiri Ruhnust</t>
  </si>
  <si>
    <t>Heilika Pikkov</t>
  </si>
  <si>
    <t>Silmviburlane</t>
  </si>
  <si>
    <t>Eesti lood: Nagu kärbeste sumin</t>
  </si>
  <si>
    <t>Kutsar koputab kolm korda</t>
  </si>
  <si>
    <t>Elo Selirand</t>
  </si>
  <si>
    <t>Marika Vaarik, Meelis Hainsoo, Erik Ruus, Kirke Selirand,Uko Ruusmaa, Markus Robam</t>
  </si>
  <si>
    <t>Rahva vabadus</t>
  </si>
  <si>
    <t>Toomas Hendrik Ilves, Eve Pärnaste, Liia Hänni, Tunne Kelam jt</t>
  </si>
  <si>
    <t>Navona</t>
  </si>
  <si>
    <t>Lumekuninganna</t>
  </si>
  <si>
    <t>Helena Merzin-Tamm, Artur Tedremägi, Egon Nuter</t>
  </si>
  <si>
    <t>Polli päevikud</t>
  </si>
  <si>
    <t>Chris Kraus</t>
  </si>
  <si>
    <t>Tambet Tuisk jt</t>
  </si>
  <si>
    <t>Auk nr 8</t>
  </si>
  <si>
    <t>Marianna Kaat</t>
  </si>
  <si>
    <t>Baltic Film Production</t>
  </si>
  <si>
    <t>Punane elavhõbe</t>
  </si>
  <si>
    <t>Andres Puustusmaa</t>
  </si>
  <si>
    <t>Juhan Ulfsak, Märt Avandi, Peeter Oja</t>
  </si>
  <si>
    <t>Taska Productions, Arnold &amp; Gregor</t>
  </si>
  <si>
    <t>Taevalaul</t>
  </si>
  <si>
    <t>Nukufilm</t>
  </si>
  <si>
    <t>Erkki-Sven Tüür: 7 etüüdi piltides</t>
  </si>
  <si>
    <t>Erkki-Sven Tüür jt</t>
  </si>
  <si>
    <t>Aeg on siin</t>
  </si>
  <si>
    <t>Marje Jurtšenko</t>
  </si>
  <si>
    <t>Kopli Kinokompanii</t>
  </si>
  <si>
    <t>Kalevite kanged pojad</t>
  </si>
  <si>
    <t>Tauno Kangro jt</t>
  </si>
  <si>
    <t>Vahetus</t>
  </si>
  <si>
    <t>Anu Aun</t>
  </si>
  <si>
    <t>Mari Abel, Katariina Lauk, Mait Malmsten, Indrek Sammul</t>
  </si>
  <si>
    <t>Oleg</t>
  </si>
  <si>
    <t>Jaan Toomik</t>
  </si>
  <si>
    <t>Pärt Uusberg, Valter Uusberg, Dmitri Sobolevski</t>
  </si>
  <si>
    <t>Külm on</t>
  </si>
  <si>
    <t>Martti Helde</t>
  </si>
  <si>
    <t>Mikk Jürjens, Gert Raudsep, Aarne Üksküla, Anne Reemann</t>
  </si>
  <si>
    <t>Eesti lood: 3, 2, 1 – ilus hüpe</t>
  </si>
  <si>
    <t>Mihkel Soe</t>
  </si>
  <si>
    <t>Rottfilm</t>
  </si>
  <si>
    <t>Eesti lood: Töölise portree</t>
  </si>
  <si>
    <t>Alina Suržikova</t>
  </si>
  <si>
    <t>Diafilm</t>
  </si>
  <si>
    <t>Eesti lood: Helene elukool</t>
  </si>
  <si>
    <t>Liis Nimik</t>
  </si>
  <si>
    <t>Alasti Kino</t>
  </si>
  <si>
    <t>Eesti lood: Vanad kalad</t>
  </si>
  <si>
    <t>Katrin Maimik, Triinu Ojalo[viide?]</t>
  </si>
  <si>
    <t>Võitlused Leegionis</t>
  </si>
  <si>
    <t>Ats &amp; Company Pictures</t>
  </si>
  <si>
    <t>Eesti lood: Normaalne inimene</t>
  </si>
  <si>
    <t>Tauno Mee, Kaidi Tamm</t>
  </si>
  <si>
    <t>Alexandrafilm</t>
  </si>
  <si>
    <t>Eesti lood: Üleriigiline õnn</t>
  </si>
  <si>
    <t>Eesti lood: Järv ja linn</t>
  </si>
  <si>
    <t>Eesti lood: Moekoer</t>
  </si>
  <si>
    <t>Moonika Siimets</t>
  </si>
  <si>
    <t>Wiiralti unenägu</t>
  </si>
  <si>
    <t>Liina Keevallik, Ene Rämmeld</t>
  </si>
  <si>
    <t>Vello Pähn, Vahur Linnuste, Kaie Kõrb jt</t>
  </si>
  <si>
    <t>Üks mu sõber</t>
  </si>
  <si>
    <t>Mart Kivastik</t>
  </si>
  <si>
    <t>Eesti lood: Keelatud vili</t>
  </si>
  <si>
    <t>Anu Raun</t>
  </si>
  <si>
    <t>Eesti lood: Romeo, Julia ja Jüri</t>
  </si>
  <si>
    <t>Karin Reinberg, Liina Keevallik</t>
  </si>
  <si>
    <t>Revolver-Film</t>
  </si>
  <si>
    <t>Eesti lood: Laulev linn</t>
  </si>
  <si>
    <t>Mikk Rand</t>
  </si>
  <si>
    <t>Meteoriit OÜ</t>
  </si>
  <si>
    <t>Eesti lood: Tsirkusetuur</t>
  </si>
  <si>
    <t>Jaak Kilmi, Andres Maimik</t>
  </si>
  <si>
    <t>Tantsud linnuteele. Pildistusi Lennart Meri filmirännakutelt</t>
  </si>
  <si>
    <t>Jaak Lõhmus</t>
  </si>
  <si>
    <t>Lennart Meri jt</t>
  </si>
  <si>
    <t>Kirjad Inglile</t>
  </si>
  <si>
    <t>Sulev Keedus, Madis Kõiv</t>
  </si>
  <si>
    <t>Tõnu Oja, Katariina Lauk, Mirtel Pohla, Tiina Tauraite</t>
  </si>
  <si>
    <t>Kuku: Mina jään ellu</t>
  </si>
  <si>
    <t>Andres Maimik jt</t>
  </si>
  <si>
    <t>Arvo Kukumägi</t>
  </si>
  <si>
    <t>Monoloogid 3D</t>
  </si>
  <si>
    <t>Ain Kaalep, Erast Parmasto, Andres Tarand, Veli Olavi Klamjt</t>
  </si>
  <si>
    <t>Surnuaiavahi tütar</t>
  </si>
  <si>
    <t>Maria Avdjuško, Rain Simmul,</t>
  </si>
  <si>
    <t>Estinfilm,</t>
  </si>
  <si>
    <t>Rotilõks</t>
  </si>
  <si>
    <t>Mait Malmsten, Kirill Käro, Natalja Murina-Puustusmaa</t>
  </si>
  <si>
    <t>Haiguste ravi</t>
  </si>
  <si>
    <t>Raul Viitung, Margus Univer, Indrek Kasesalu</t>
  </si>
  <si>
    <t>Roland Laos, Igor Maasik, Marco Laimre, Raul Velbaum jt</t>
  </si>
  <si>
    <t>-</t>
  </si>
  <si>
    <t>Hing</t>
  </si>
  <si>
    <t>Kullar Viimne</t>
  </si>
  <si>
    <t>Kormoranid ehk Nahkpükse ei pesta</t>
  </si>
  <si>
    <t>Guido Kangur, Roman Baskin, Ene Järvis, Jüri Vlassov</t>
  </si>
  <si>
    <t>Inimese mõõt</t>
  </si>
  <si>
    <t>Suur jõgi</t>
  </si>
  <si>
    <t>OÜ Vesilind, Bayerischer Rundfunk</t>
  </si>
  <si>
    <t>C'est la vie</t>
  </si>
  <si>
    <t>Sergei Fatkin jt</t>
  </si>
  <si>
    <t>Legend vägevast seebist</t>
  </si>
  <si>
    <t>Andrew Bond</t>
  </si>
  <si>
    <t>Kristo Viiding, Andres Ots, Elina Pähklimägi, Riina Maidre</t>
  </si>
  <si>
    <t>Mustfilm</t>
  </si>
  <si>
    <t>See on see päev</t>
  </si>
  <si>
    <t>Kersti Uibo</t>
  </si>
  <si>
    <t>Lask</t>
  </si>
  <si>
    <t>Lena Pazilina</t>
  </si>
  <si>
    <t>Kaks päeva augustis</t>
  </si>
  <si>
    <t>Marju Lauristin, Liia Hänni, Mart Laar, Heino Kostabi, Enn Tarto jt</t>
  </si>
  <si>
    <t>Stuudio Navona</t>
  </si>
  <si>
    <t>Tallinna kilud</t>
  </si>
  <si>
    <t>Traumfilm</t>
  </si>
  <si>
    <t>Uus Maailm</t>
  </si>
  <si>
    <t>Jaan Tootsen</t>
  </si>
  <si>
    <t>Idioot</t>
  </si>
  <si>
    <t>Risto Kübar, Katariina Unt, Tambet Tuisk</t>
  </si>
  <si>
    <t>Homeless Bob Productions</t>
  </si>
  <si>
    <t>Ideaalide tund</t>
  </si>
  <si>
    <t>Täitsa lõpp!</t>
  </si>
  <si>
    <t>MTÜ Kinobuss</t>
  </si>
  <si>
    <t>Eesti lood: Kartuli Wabariik</t>
  </si>
  <si>
    <t>Kätlin Kaganovitš, Mart Raun</t>
  </si>
  <si>
    <t>Eesti lood: Reis</t>
  </si>
  <si>
    <t>Eesti lood: Elu lainetel</t>
  </si>
  <si>
    <t>Eesti lood: Puhkus Siberis</t>
  </si>
  <si>
    <t>Liivo Niglas</t>
  </si>
  <si>
    <t>Kloostriga seotud</t>
  </si>
  <si>
    <t>Viimsi saared</t>
  </si>
  <si>
    <t>Kaplinski süsteem</t>
  </si>
  <si>
    <t>Raphaël Gianelli-Meriano</t>
  </si>
  <si>
    <t>Jaan Kaplinski, Tiia Toomet, Eva Klemets, Taavi Eelmaa jt</t>
  </si>
  <si>
    <t>Regilaul</t>
  </si>
  <si>
    <t>Ulrike Koch</t>
  </si>
  <si>
    <t>Lauri Õunapuu, Meelika Hainsoo, Jaak Johanson, Jaan Kaplinski</t>
  </si>
  <si>
    <t>Teekond Araratile</t>
  </si>
  <si>
    <t>Umbkotid</t>
  </si>
  <si>
    <t>Andres Maimik, Rain Tolk, Ott Sepp, Jüri Aarma</t>
  </si>
  <si>
    <t>Rat King</t>
  </si>
  <si>
    <t>Petri Kotwica</t>
  </si>
  <si>
    <t>Max Ovaska, Julius Lavonen, Maarja Jakobson, Külliki Saldre, Kene Vernik</t>
  </si>
  <si>
    <t>Alati on alati</t>
  </si>
  <si>
    <t>Tõnis Lepik</t>
  </si>
  <si>
    <t>Jaan Paavle jt</t>
  </si>
  <si>
    <t>Kultusfilm OÜ</t>
  </si>
  <si>
    <t>Tuvid</t>
  </si>
  <si>
    <t>Kadriann Kibus</t>
  </si>
  <si>
    <t>Pärand</t>
  </si>
  <si>
    <t>Eeva Jäntti</t>
  </si>
  <si>
    <t>Vasaku jala reede</t>
  </si>
  <si>
    <t>Andres Kõpper,</t>
  </si>
  <si>
    <t>Priit Võigemast, Taavi Teplenkov, Ivo Uukkivi</t>
  </si>
  <si>
    <t>Tallinn Skyline Productions</t>
  </si>
  <si>
    <t>Sinine Kõrb</t>
  </si>
  <si>
    <t>Ruti Murusalu</t>
  </si>
  <si>
    <t>Kaie Kõrb jt</t>
  </si>
  <si>
    <t>Umberto Productions, Eesti Rahvusringhääling</t>
  </si>
  <si>
    <t>Tööpealkiri: Imelaps</t>
  </si>
  <si>
    <t>Aleksander Prior jt</t>
  </si>
  <si>
    <t>Varesesaare venelased</t>
  </si>
  <si>
    <t>Mida ei mäleta, pole olnd</t>
  </si>
  <si>
    <t>Kristjan Svirgsden</t>
  </si>
  <si>
    <t>Tšernobõli samuraid</t>
  </si>
  <si>
    <t>Ivar Heinmaa</t>
  </si>
  <si>
    <t>Einmann Video</t>
  </si>
  <si>
    <t>Baskin</t>
  </si>
  <si>
    <t>Eino Baskin jt</t>
  </si>
  <si>
    <t>Saarte värvid</t>
  </si>
  <si>
    <t>Villu Veski, Eivør Pálsdóttir, Barak Levi</t>
  </si>
  <si>
    <t>Jõuproov. Vabamüürlaste lõksud</t>
  </si>
  <si>
    <t>Jüri Lina</t>
  </si>
  <si>
    <t>40 + 2</t>
  </si>
  <si>
    <t>Margit Lillak</t>
  </si>
  <si>
    <t>Lunastus</t>
  </si>
  <si>
    <t>Mare Raidma</t>
  </si>
  <si>
    <t>Helen Org, Külli Teetamm, Ewert Sundja, Rita Raave</t>
  </si>
  <si>
    <t>Faama Film, ETV</t>
  </si>
  <si>
    <t>Allveelennud</t>
  </si>
  <si>
    <t>Kiur Aarma, Jaak Kilmi</t>
  </si>
  <si>
    <t>Villa Antropoff</t>
  </si>
  <si>
    <t>Kaspar Jancis, Vladimir Leschiov</t>
  </si>
  <si>
    <t>Eesti Joonisfilm, Lunohod</t>
  </si>
  <si>
    <t>Klassikaaslased 1943. aastast. Unustatud mälestused</t>
  </si>
  <si>
    <t>Helga Meerits</t>
  </si>
  <si>
    <t>Puhastus</t>
  </si>
  <si>
    <t>Antti Jokinen</t>
  </si>
  <si>
    <t>Liisi Tandefeldt, Amanda Pilke, Laura Birn, Krista Kosonen</t>
  </si>
  <si>
    <t>Solar Films, Taska Film</t>
  </si>
  <si>
    <t>Seenelkäik</t>
  </si>
  <si>
    <t>Toomas Hussar</t>
  </si>
  <si>
    <t>Raivo E. Tamm, Juhan Ulfsak, Elina Reinold, Üllar Saaremäe</t>
  </si>
  <si>
    <t>Eestlanna Pariisis</t>
  </si>
  <si>
    <t>Ilmar Raag, Agnès Feuvre, Lise Macheboeuf</t>
  </si>
  <si>
    <t>Laine Mägi, Jeanne Moreau</t>
  </si>
  <si>
    <t>Mees torukübaraga</t>
  </si>
  <si>
    <t>Valeri Kirss</t>
  </si>
  <si>
    <t>Vaeste kirjanike maja</t>
  </si>
  <si>
    <t>Olavi Ruitlane, Peeter Sauter, Jürgen Rooste, Tarmo Teder</t>
  </si>
  <si>
    <t>Kõik muusikud on kaabakad</t>
  </si>
  <si>
    <t>Heleri Saarik</t>
  </si>
  <si>
    <t>Riina ­Maidre, Nero Urke, Helina Risti, Lotte ­Jürjendal</t>
  </si>
  <si>
    <t>Tõsise näoga mees</t>
  </si>
  <si>
    <t>Jüri Jürna</t>
  </si>
  <si>
    <t>Reaalsus</t>
  </si>
  <si>
    <t>Sander Valge</t>
  </si>
  <si>
    <t>Anis Arumets, Leho Lehis, Tagne Võip</t>
  </si>
  <si>
    <t>MTÜ Filminoored</t>
  </si>
  <si>
    <t>Deemonid</t>
  </si>
  <si>
    <t>Tambet Tuisk, Ain Lutsepp, Ene Järvis, Evelin Võigemast</t>
  </si>
  <si>
    <t>Oratoorium Viru hotellile</t>
  </si>
  <si>
    <t>Margit Kilumets, Taru Mäkelä</t>
  </si>
  <si>
    <t>Põud</t>
  </si>
  <si>
    <t>Ivar Murd</t>
  </si>
  <si>
    <t>Gert Raudsep, Roland Laos, Katariina Tamm</t>
  </si>
  <si>
    <t>Balti Filmi- ja Meediakool,New Jersey Fairleigh Dickinsoni Ülikool, Film Tower</t>
  </si>
  <si>
    <t>Rasmus, kormonaudid ning...</t>
  </si>
  <si>
    <t>Weiko Saawa Film</t>
  </si>
  <si>
    <t>Meretagused</t>
  </si>
  <si>
    <t>Karikakramäng II</t>
  </si>
  <si>
    <t>Andres Maimik, Katrin Maimik, Elina Naan,Jan Erik Nõgisto</t>
  </si>
  <si>
    <t>Ivo Reinok, Johannes Naan, Arvo Kukumägi, Helen Ehandi,Anne Reemann, Eero Spriit, Loore Martma, Carmen Mikiver</t>
  </si>
  <si>
    <t>Kuukulgur Film, Editt, Romän &amp; Muuskuri</t>
  </si>
  <si>
    <t>Elavad pildid</t>
  </si>
  <si>
    <t>Ita Ever, Aarne Üksküla, Anu Lamp, Tõnu Oja</t>
  </si>
  <si>
    <t>Lisa Limone ja Maroc Orange: tormakas armulugu</t>
  </si>
  <si>
    <t>Kohtumõistja</t>
  </si>
  <si>
    <t>Lee Ingleby, Lina Leandersson, Andrea Lowe, Sofia Berg-Böhm</t>
  </si>
  <si>
    <t>Hiite lummus</t>
  </si>
  <si>
    <t>Viru. Vabaduse saatkond</t>
  </si>
  <si>
    <t>Margit Kilumets, Andres Lepasar</t>
  </si>
  <si>
    <t>Amrion, Kinosto OY</t>
  </si>
  <si>
    <t>Tulekahju paine</t>
  </si>
  <si>
    <t>Vello Park jt</t>
  </si>
  <si>
    <t>Õlimäe õied</t>
  </si>
  <si>
    <t>Risttuules</t>
  </si>
  <si>
    <t>Free Range</t>
  </si>
  <si>
    <t>Lauri Lagle</t>
  </si>
  <si>
    <t>Kertu</t>
  </si>
  <si>
    <t>Ursula Ratasepp, Mait Malmsten, Peeter Tammearu</t>
  </si>
  <si>
    <t>Mandariinid</t>
  </si>
  <si>
    <t>Zaza Urushdadze</t>
  </si>
  <si>
    <t>Lembit Ulfsak, Elmo Nüganen, Mikhail Meskhi, Giorgi Nakashidze, Raivo Trass</t>
  </si>
  <si>
    <t>Allfilm, Cinema24</t>
  </si>
  <si>
    <t>Aarne Üksküla, Aleksander Eelmaa, Rita Raave, Harriet Toompere</t>
  </si>
  <si>
    <t>Doc Productions GmbH, Rühm Pluss Null</t>
  </si>
  <si>
    <t>Balti Filmi- ja Meediakool, Allfilm</t>
  </si>
  <si>
    <t>Baltic Film Production, Interfilm Production Studio</t>
  </si>
  <si>
    <t>Triamen Film, Trust Media</t>
  </si>
  <si>
    <t>Andres Maimik, Rain Tolk</t>
  </si>
  <si>
    <t>Amrion, TS Productions, La Parti Production</t>
  </si>
  <si>
    <t>Allfilm, Kinovid Productions</t>
  </si>
  <si>
    <t>Tugev Tuul Films OÜ, Film I Väst AB, Film and Music Entertainment Ltd.</t>
  </si>
  <si>
    <t>teadmata</t>
  </si>
  <si>
    <t>tantsufilm</t>
  </si>
  <si>
    <t>seiklusfim</t>
  </si>
  <si>
    <t>short comedy:</t>
  </si>
  <si>
    <t>comedy:</t>
  </si>
  <si>
    <t>short drama:</t>
  </si>
  <si>
    <t>drama:</t>
  </si>
  <si>
    <t>historical drama:</t>
  </si>
  <si>
    <t>short movie:</t>
  </si>
  <si>
    <t>war movie:</t>
  </si>
  <si>
    <t>thriller:</t>
  </si>
  <si>
    <t>adventure movie:</t>
  </si>
  <si>
    <t>sci-fi:</t>
  </si>
  <si>
    <t>musical film:</t>
  </si>
  <si>
    <t>dance film:</t>
  </si>
  <si>
    <t>documentary:</t>
  </si>
  <si>
    <t>puppet film:</t>
  </si>
  <si>
    <t>acartoon:</t>
  </si>
  <si>
    <t>movie:</t>
  </si>
  <si>
    <t>children's film:</t>
  </si>
  <si>
    <t>unknown type:</t>
  </si>
  <si>
    <t>Title</t>
  </si>
  <si>
    <t>Director</t>
  </si>
  <si>
    <t>Actors</t>
  </si>
  <si>
    <t>Genre</t>
  </si>
  <si>
    <t>Year</t>
  </si>
  <si>
    <t>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</si>
</sst>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 applyNumberFormat="1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0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0</v>
      </c>
    </row>
    <row r="5" spans="2:3" x14ac:dyDescent="0.3">
      <c r="B5" t="s">
        <v>1189</v>
      </c>
      <c r="C5">
        <f>COUNTIF(E20:E150,"ajalooline draama")</f>
        <v>0</v>
      </c>
    </row>
    <row r="6" spans="2:3" x14ac:dyDescent="0.3">
      <c r="B6" t="s">
        <v>1190</v>
      </c>
      <c r="C6">
        <f>COUNTIF(E20:E150,"lühifilm")</f>
        <v>0</v>
      </c>
    </row>
    <row r="7" spans="2:3" x14ac:dyDescent="0.3">
      <c r="B7" t="s">
        <v>1191</v>
      </c>
      <c r="C7">
        <f>COUNTIF(E20:E150,"sõjafilm")</f>
        <v>0</v>
      </c>
    </row>
    <row r="8" spans="2:3" x14ac:dyDescent="0.3">
      <c r="B8" t="s">
        <v>1192</v>
      </c>
      <c r="C8">
        <f>COUNTIF(E20:E150,"põnevik")</f>
        <v>0</v>
      </c>
    </row>
    <row r="9" spans="2:3" x14ac:dyDescent="0.3">
      <c r="B9" t="s">
        <v>1193</v>
      </c>
      <c r="C9">
        <f>COUNTIF(E20:E150,"seiklusfilm")</f>
        <v>0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1</v>
      </c>
    </row>
    <row r="12" spans="2:3" x14ac:dyDescent="0.3">
      <c r="B12" t="s">
        <v>1196</v>
      </c>
      <c r="C12">
        <f>COUNTIF(E20:E150,"tantsufilm")</f>
        <v>0</v>
      </c>
    </row>
    <row r="13" spans="2:3" x14ac:dyDescent="0.3">
      <c r="B13" t="s">
        <v>1197</v>
      </c>
      <c r="C13">
        <f>COUNTIF(E20:E150,"dokumentaalfilm")</f>
        <v>0</v>
      </c>
    </row>
    <row r="14" spans="2:3" x14ac:dyDescent="0.3">
      <c r="B14" t="s">
        <v>1198</v>
      </c>
      <c r="C14">
        <f>COUNTIF(E20:E150,"nukufilm")</f>
        <v>0</v>
      </c>
    </row>
    <row r="15" spans="2:3" x14ac:dyDescent="0.3">
      <c r="B15" t="s">
        <v>1199</v>
      </c>
      <c r="C15">
        <f>COUNTIF(E20:E150,"joonisfilm")</f>
        <v>0</v>
      </c>
    </row>
    <row r="16" spans="2:3" x14ac:dyDescent="0.3">
      <c r="B16" t="s">
        <v>1200</v>
      </c>
      <c r="C16">
        <f>COUNTIF(E20:E150,"mängufilm")</f>
        <v>0</v>
      </c>
    </row>
    <row r="17" spans="1:6" x14ac:dyDescent="0.3">
      <c r="B17" t="s">
        <v>1201</v>
      </c>
      <c r="C17">
        <f>COUNTIF(E20:E150,"lastefilm")</f>
        <v>0</v>
      </c>
    </row>
    <row r="18" spans="1:6" x14ac:dyDescent="0.3">
      <c r="B18" t="s">
        <v>1202</v>
      </c>
      <c r="C18">
        <f>COUNTIF(E20:E150,"teadmata")</f>
        <v>0</v>
      </c>
    </row>
    <row r="19" spans="1:6" ht="15.6" x14ac:dyDescent="0.3">
      <c r="A19" s="2" t="s">
        <v>1207</v>
      </c>
      <c r="B19" s="2" t="s">
        <v>1203</v>
      </c>
      <c r="C19" s="2" t="s">
        <v>1204</v>
      </c>
      <c r="D19" s="2" t="s">
        <v>1205</v>
      </c>
      <c r="E19" s="2" t="s">
        <v>1206</v>
      </c>
      <c r="F19" s="2" t="s">
        <v>1208</v>
      </c>
    </row>
    <row r="20" spans="1:6" x14ac:dyDescent="0.3">
      <c r="A20">
        <v>1914</v>
      </c>
      <c r="B20" t="s">
        <v>0</v>
      </c>
      <c r="C20" t="s">
        <v>1</v>
      </c>
      <c r="E20" t="s">
        <v>227</v>
      </c>
      <c r="F20" t="s">
        <v>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8</v>
      </c>
    </row>
    <row r="3" spans="2:3" x14ac:dyDescent="0.3">
      <c r="B3" t="s">
        <v>1187</v>
      </c>
      <c r="C3">
        <f>COUNTIF(E20:E150,"lühidraama")</f>
        <v>1</v>
      </c>
    </row>
    <row r="4" spans="2:3" x14ac:dyDescent="0.3">
      <c r="B4" t="s">
        <v>1188</v>
      </c>
      <c r="C4">
        <f>COUNTIF(E20:E150,"draama")</f>
        <v>19</v>
      </c>
    </row>
    <row r="5" spans="2:3" x14ac:dyDescent="0.3">
      <c r="B5" t="s">
        <v>1189</v>
      </c>
      <c r="C5">
        <f>COUNTIF(E20:E150,"ajalooline draama")</f>
        <v>0</v>
      </c>
    </row>
    <row r="6" spans="2:3" x14ac:dyDescent="0.3">
      <c r="B6" t="s">
        <v>1190</v>
      </c>
      <c r="C6">
        <f>COUNTIF(E20:E150,"lühifilm")</f>
        <v>1</v>
      </c>
    </row>
    <row r="7" spans="2:3" x14ac:dyDescent="0.3">
      <c r="B7" t="s">
        <v>1191</v>
      </c>
      <c r="C7">
        <f>COUNTIF(E20:E150,"sõjafilm")</f>
        <v>2</v>
      </c>
    </row>
    <row r="8" spans="2:3" x14ac:dyDescent="0.3">
      <c r="B8" t="s">
        <v>1192</v>
      </c>
      <c r="C8">
        <f>COUNTIF(E20:E150,"põnevik")</f>
        <v>2</v>
      </c>
    </row>
    <row r="9" spans="2:3" x14ac:dyDescent="0.3">
      <c r="B9" t="s">
        <v>1193</v>
      </c>
      <c r="C9">
        <f>COUNTIF(E20:E150,"seiklusfilm")</f>
        <v>0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7</v>
      </c>
    </row>
    <row r="12" spans="2:3" x14ac:dyDescent="0.3">
      <c r="B12" t="s">
        <v>1196</v>
      </c>
      <c r="C12">
        <f>COUNTIF(E20:E150,"tantsufilm")</f>
        <v>1</v>
      </c>
    </row>
    <row r="13" spans="2:3" x14ac:dyDescent="0.3">
      <c r="B13" t="s">
        <v>1197</v>
      </c>
      <c r="C13">
        <f>COUNTIF(E20:E150,"dokumentaalfilm")</f>
        <v>53</v>
      </c>
    </row>
    <row r="14" spans="2:3" x14ac:dyDescent="0.3">
      <c r="B14" t="s">
        <v>1198</v>
      </c>
      <c r="C14">
        <f>COUNTIF(E20:E150,"nukufilm")</f>
        <v>11</v>
      </c>
    </row>
    <row r="15" spans="2:3" x14ac:dyDescent="0.3">
      <c r="B15" t="s">
        <v>1199</v>
      </c>
      <c r="C15">
        <f>COUNTIF(E20:E150,"joonisfilm")</f>
        <v>6</v>
      </c>
    </row>
    <row r="16" spans="2:3" x14ac:dyDescent="0.3">
      <c r="B16" t="s">
        <v>1200</v>
      </c>
      <c r="C16">
        <f>COUNTIF(E20:E150,"mängufilm")</f>
        <v>12</v>
      </c>
    </row>
    <row r="17" spans="1:6" x14ac:dyDescent="0.3">
      <c r="B17" t="s">
        <v>1201</v>
      </c>
      <c r="C17">
        <f>COUNTIF(E20:E150,"lastefilm")</f>
        <v>0</v>
      </c>
    </row>
    <row r="18" spans="1:6" x14ac:dyDescent="0.3">
      <c r="B18" t="s">
        <v>1202</v>
      </c>
      <c r="C18">
        <f>COUNTIF(E20:E150,"teadmata")</f>
        <v>1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2000</v>
      </c>
      <c r="B20" t="s">
        <v>580</v>
      </c>
      <c r="C20" t="s">
        <v>581</v>
      </c>
      <c r="E20" t="s">
        <v>110</v>
      </c>
      <c r="F20" t="s">
        <v>543</v>
      </c>
    </row>
    <row r="21" spans="1:6" x14ac:dyDescent="0.3">
      <c r="A21">
        <v>2000</v>
      </c>
      <c r="B21" t="s">
        <v>582</v>
      </c>
      <c r="C21" t="s">
        <v>583</v>
      </c>
      <c r="E21" t="s">
        <v>110</v>
      </c>
      <c r="F21" t="s">
        <v>543</v>
      </c>
    </row>
    <row r="22" spans="1:6" x14ac:dyDescent="0.3">
      <c r="A22">
        <v>2000</v>
      </c>
      <c r="B22" t="s">
        <v>584</v>
      </c>
      <c r="C22" t="s">
        <v>585</v>
      </c>
      <c r="E22" t="s">
        <v>110</v>
      </c>
      <c r="F22" t="s">
        <v>543</v>
      </c>
    </row>
    <row r="23" spans="1:6" x14ac:dyDescent="0.3">
      <c r="A23">
        <v>2000</v>
      </c>
      <c r="B23" t="s">
        <v>586</v>
      </c>
      <c r="C23" t="s">
        <v>556</v>
      </c>
      <c r="E23" t="s">
        <v>312</v>
      </c>
      <c r="F23" t="s">
        <v>536</v>
      </c>
    </row>
    <row r="24" spans="1:6" x14ac:dyDescent="0.3">
      <c r="A24">
        <v>2001</v>
      </c>
      <c r="B24" t="s">
        <v>587</v>
      </c>
      <c r="C24" t="s">
        <v>564</v>
      </c>
      <c r="D24" t="s">
        <v>588</v>
      </c>
      <c r="E24" t="s">
        <v>227</v>
      </c>
      <c r="F24" t="s">
        <v>589</v>
      </c>
    </row>
    <row r="25" spans="1:6" x14ac:dyDescent="0.3">
      <c r="A25">
        <v>2001</v>
      </c>
      <c r="B25" t="s">
        <v>590</v>
      </c>
      <c r="C25" t="s">
        <v>591</v>
      </c>
      <c r="D25" t="s">
        <v>592</v>
      </c>
      <c r="E25" t="s">
        <v>5</v>
      </c>
      <c r="F25" t="s">
        <v>593</v>
      </c>
    </row>
    <row r="26" spans="1:6" x14ac:dyDescent="0.3">
      <c r="A26">
        <v>2001</v>
      </c>
      <c r="B26" t="s">
        <v>594</v>
      </c>
      <c r="C26" t="s">
        <v>454</v>
      </c>
      <c r="D26" t="s">
        <v>595</v>
      </c>
      <c r="E26" t="s">
        <v>9</v>
      </c>
      <c r="F26" t="s">
        <v>597</v>
      </c>
    </row>
    <row r="27" spans="1:6" x14ac:dyDescent="0.3">
      <c r="A27">
        <v>2001</v>
      </c>
      <c r="B27" t="s">
        <v>598</v>
      </c>
      <c r="C27" t="s">
        <v>599</v>
      </c>
      <c r="E27" t="s">
        <v>133</v>
      </c>
      <c r="F27" t="s">
        <v>600</v>
      </c>
    </row>
    <row r="28" spans="1:6" x14ac:dyDescent="0.3">
      <c r="A28">
        <v>2002</v>
      </c>
      <c r="B28" t="s">
        <v>601</v>
      </c>
      <c r="C28" t="s">
        <v>602</v>
      </c>
      <c r="D28" t="s">
        <v>603</v>
      </c>
      <c r="E28" t="s">
        <v>31</v>
      </c>
      <c r="F28" t="s">
        <v>604</v>
      </c>
    </row>
    <row r="29" spans="1:6" x14ac:dyDescent="0.3">
      <c r="A29">
        <v>2002</v>
      </c>
      <c r="B29" t="s">
        <v>605</v>
      </c>
      <c r="C29" t="s">
        <v>606</v>
      </c>
      <c r="D29" t="s">
        <v>607</v>
      </c>
      <c r="E29" t="s">
        <v>1184</v>
      </c>
      <c r="F29" t="s">
        <v>608</v>
      </c>
    </row>
    <row r="30" spans="1:6" x14ac:dyDescent="0.3">
      <c r="A30">
        <v>2002</v>
      </c>
      <c r="B30" t="s">
        <v>609</v>
      </c>
      <c r="C30" t="s">
        <v>599</v>
      </c>
      <c r="E30" t="s">
        <v>133</v>
      </c>
      <c r="F30" t="s">
        <v>600</v>
      </c>
    </row>
    <row r="31" spans="1:6" x14ac:dyDescent="0.3">
      <c r="A31">
        <v>2003</v>
      </c>
      <c r="B31" t="s">
        <v>610</v>
      </c>
      <c r="C31" t="s">
        <v>611</v>
      </c>
      <c r="D31" t="s">
        <v>612</v>
      </c>
      <c r="E31" t="s">
        <v>5</v>
      </c>
      <c r="F31" t="s">
        <v>613</v>
      </c>
    </row>
    <row r="32" spans="1:6" x14ac:dyDescent="0.3">
      <c r="A32">
        <v>2003</v>
      </c>
      <c r="B32" t="s">
        <v>614</v>
      </c>
      <c r="C32" t="s">
        <v>506</v>
      </c>
      <c r="D32" t="s">
        <v>615</v>
      </c>
      <c r="E32" t="s">
        <v>9</v>
      </c>
      <c r="F32" t="s">
        <v>616</v>
      </c>
    </row>
    <row r="33" spans="1:6" x14ac:dyDescent="0.3">
      <c r="A33">
        <v>2003</v>
      </c>
      <c r="B33" t="s">
        <v>617</v>
      </c>
      <c r="C33" t="s">
        <v>618</v>
      </c>
      <c r="E33" t="s">
        <v>312</v>
      </c>
      <c r="F33" t="s">
        <v>536</v>
      </c>
    </row>
    <row r="34" spans="1:6" x14ac:dyDescent="0.3">
      <c r="A34">
        <v>2003</v>
      </c>
      <c r="B34" t="s">
        <v>619</v>
      </c>
      <c r="C34" t="s">
        <v>535</v>
      </c>
      <c r="E34" t="s">
        <v>312</v>
      </c>
      <c r="F34" t="s">
        <v>536</v>
      </c>
    </row>
    <row r="35" spans="1:6" x14ac:dyDescent="0.3">
      <c r="A35">
        <v>2003</v>
      </c>
      <c r="B35" t="s">
        <v>620</v>
      </c>
      <c r="C35" t="s">
        <v>542</v>
      </c>
      <c r="E35" t="s">
        <v>110</v>
      </c>
      <c r="F35" t="s">
        <v>543</v>
      </c>
    </row>
    <row r="36" spans="1:6" x14ac:dyDescent="0.3">
      <c r="A36">
        <v>2003</v>
      </c>
      <c r="B36" t="s">
        <v>621</v>
      </c>
      <c r="C36" t="s">
        <v>516</v>
      </c>
      <c r="E36" t="s">
        <v>110</v>
      </c>
      <c r="F36" t="s">
        <v>543</v>
      </c>
    </row>
    <row r="37" spans="1:6" x14ac:dyDescent="0.3">
      <c r="A37">
        <v>2003</v>
      </c>
      <c r="B37" t="s">
        <v>622</v>
      </c>
      <c r="C37" t="s">
        <v>581</v>
      </c>
      <c r="E37" t="s">
        <v>227</v>
      </c>
      <c r="F37" t="s">
        <v>543</v>
      </c>
    </row>
    <row r="38" spans="1:6" x14ac:dyDescent="0.3">
      <c r="A38">
        <v>2003</v>
      </c>
      <c r="B38" t="s">
        <v>623</v>
      </c>
      <c r="C38" t="s">
        <v>624</v>
      </c>
      <c r="E38" t="s">
        <v>110</v>
      </c>
      <c r="F38" t="s">
        <v>543</v>
      </c>
    </row>
    <row r="39" spans="1:6" x14ac:dyDescent="0.3">
      <c r="A39">
        <v>2003</v>
      </c>
      <c r="B39" t="s">
        <v>625</v>
      </c>
      <c r="C39" t="s">
        <v>626</v>
      </c>
      <c r="D39" t="s">
        <v>627</v>
      </c>
      <c r="E39" t="s">
        <v>133</v>
      </c>
      <c r="F39" t="s">
        <v>628</v>
      </c>
    </row>
    <row r="40" spans="1:6" x14ac:dyDescent="0.3">
      <c r="A40">
        <v>2003</v>
      </c>
      <c r="B40" t="s">
        <v>629</v>
      </c>
      <c r="C40" t="s">
        <v>630</v>
      </c>
      <c r="D40" t="s">
        <v>631</v>
      </c>
      <c r="E40" t="s">
        <v>227</v>
      </c>
      <c r="F40" t="s">
        <v>628</v>
      </c>
    </row>
    <row r="41" spans="1:6" x14ac:dyDescent="0.3">
      <c r="A41">
        <v>2003</v>
      </c>
      <c r="B41" t="s">
        <v>632</v>
      </c>
      <c r="C41" t="s">
        <v>633</v>
      </c>
      <c r="E41" t="s">
        <v>227</v>
      </c>
      <c r="F41" t="s">
        <v>628</v>
      </c>
    </row>
    <row r="42" spans="1:6" x14ac:dyDescent="0.3">
      <c r="A42">
        <v>2003</v>
      </c>
      <c r="B42" t="s">
        <v>634</v>
      </c>
      <c r="C42" t="s">
        <v>635</v>
      </c>
      <c r="D42" t="s">
        <v>636</v>
      </c>
      <c r="E42" t="s">
        <v>5</v>
      </c>
      <c r="F42" t="s">
        <v>628</v>
      </c>
    </row>
    <row r="43" spans="1:6" x14ac:dyDescent="0.3">
      <c r="A43">
        <v>2003</v>
      </c>
      <c r="B43" t="s">
        <v>637</v>
      </c>
      <c r="C43" t="s">
        <v>638</v>
      </c>
      <c r="E43" t="s">
        <v>133</v>
      </c>
      <c r="F43" t="s">
        <v>628</v>
      </c>
    </row>
    <row r="44" spans="1:6" x14ac:dyDescent="0.3">
      <c r="A44">
        <v>2003</v>
      </c>
      <c r="B44" t="s">
        <v>639</v>
      </c>
      <c r="C44" t="s">
        <v>599</v>
      </c>
      <c r="E44" t="s">
        <v>133</v>
      </c>
      <c r="F44" t="s">
        <v>640</v>
      </c>
    </row>
    <row r="45" spans="1:6" x14ac:dyDescent="0.3">
      <c r="A45">
        <v>2004</v>
      </c>
      <c r="B45" t="s">
        <v>641</v>
      </c>
      <c r="C45" t="s">
        <v>642</v>
      </c>
      <c r="D45" t="s">
        <v>643</v>
      </c>
      <c r="E45" t="s">
        <v>247</v>
      </c>
      <c r="F45" t="s">
        <v>644</v>
      </c>
    </row>
    <row r="46" spans="1:6" x14ac:dyDescent="0.3">
      <c r="A46">
        <v>2004</v>
      </c>
      <c r="B46" t="s">
        <v>645</v>
      </c>
      <c r="C46" t="s">
        <v>646</v>
      </c>
      <c r="D46" t="s">
        <v>647</v>
      </c>
      <c r="E46" t="s">
        <v>247</v>
      </c>
      <c r="F46" t="s">
        <v>648</v>
      </c>
    </row>
    <row r="47" spans="1:6" x14ac:dyDescent="0.3">
      <c r="A47">
        <v>2004</v>
      </c>
      <c r="B47" t="s">
        <v>649</v>
      </c>
      <c r="C47" t="s">
        <v>650</v>
      </c>
      <c r="E47" t="s">
        <v>1183</v>
      </c>
    </row>
    <row r="48" spans="1:6" x14ac:dyDescent="0.3">
      <c r="A48">
        <v>2004</v>
      </c>
      <c r="B48" t="s">
        <v>651</v>
      </c>
      <c r="C48" t="s">
        <v>652</v>
      </c>
      <c r="D48" t="s">
        <v>653</v>
      </c>
      <c r="E48" t="s">
        <v>247</v>
      </c>
      <c r="F48" t="s">
        <v>604</v>
      </c>
    </row>
    <row r="49" spans="1:6" x14ac:dyDescent="0.3">
      <c r="A49">
        <v>2004</v>
      </c>
      <c r="B49" t="s">
        <v>655</v>
      </c>
      <c r="C49" t="s">
        <v>656</v>
      </c>
      <c r="D49" t="s">
        <v>657</v>
      </c>
      <c r="E49" t="s">
        <v>9</v>
      </c>
      <c r="F49" t="s">
        <v>536</v>
      </c>
    </row>
    <row r="50" spans="1:6" x14ac:dyDescent="0.3">
      <c r="A50">
        <v>2004</v>
      </c>
      <c r="B50" t="s">
        <v>658</v>
      </c>
      <c r="C50" t="s">
        <v>659</v>
      </c>
      <c r="E50" t="s">
        <v>133</v>
      </c>
      <c r="F50" t="s">
        <v>660</v>
      </c>
    </row>
    <row r="51" spans="1:6" x14ac:dyDescent="0.3">
      <c r="A51">
        <v>2004</v>
      </c>
      <c r="B51" t="s">
        <v>661</v>
      </c>
      <c r="C51" t="s">
        <v>506</v>
      </c>
      <c r="E51" t="s">
        <v>133</v>
      </c>
      <c r="F51" t="s">
        <v>662</v>
      </c>
    </row>
    <row r="52" spans="1:6" x14ac:dyDescent="0.3">
      <c r="A52">
        <v>2004</v>
      </c>
      <c r="B52" t="s">
        <v>663</v>
      </c>
      <c r="C52" t="s">
        <v>664</v>
      </c>
      <c r="E52" t="s">
        <v>133</v>
      </c>
      <c r="F52" t="s">
        <v>665</v>
      </c>
    </row>
    <row r="53" spans="1:6" x14ac:dyDescent="0.3">
      <c r="A53">
        <v>2004</v>
      </c>
      <c r="B53" t="s">
        <v>666</v>
      </c>
      <c r="C53" t="s">
        <v>564</v>
      </c>
      <c r="D53" t="s">
        <v>565</v>
      </c>
      <c r="E53" t="s">
        <v>9</v>
      </c>
      <c r="F53" t="s">
        <v>667</v>
      </c>
    </row>
    <row r="54" spans="1:6" x14ac:dyDescent="0.3">
      <c r="A54">
        <v>2004</v>
      </c>
      <c r="B54" t="s">
        <v>668</v>
      </c>
      <c r="C54" t="s">
        <v>669</v>
      </c>
      <c r="E54" t="s">
        <v>133</v>
      </c>
      <c r="F54" t="s">
        <v>670</v>
      </c>
    </row>
    <row r="55" spans="1:6" x14ac:dyDescent="0.3">
      <c r="A55">
        <v>2004</v>
      </c>
      <c r="B55" t="s">
        <v>671</v>
      </c>
      <c r="C55" t="s">
        <v>599</v>
      </c>
      <c r="E55" t="s">
        <v>1182</v>
      </c>
      <c r="F55" t="s">
        <v>600</v>
      </c>
    </row>
    <row r="56" spans="1:6" x14ac:dyDescent="0.3">
      <c r="A56">
        <v>2005</v>
      </c>
      <c r="B56" t="s">
        <v>672</v>
      </c>
      <c r="C56" t="s">
        <v>331</v>
      </c>
      <c r="D56" t="s">
        <v>673</v>
      </c>
      <c r="E56" t="s">
        <v>333</v>
      </c>
      <c r="F56" t="s">
        <v>674</v>
      </c>
    </row>
    <row r="57" spans="1:6" x14ac:dyDescent="0.3">
      <c r="A57">
        <v>2005</v>
      </c>
      <c r="B57" t="s">
        <v>675</v>
      </c>
      <c r="C57" t="s">
        <v>676</v>
      </c>
      <c r="D57" t="s">
        <v>677</v>
      </c>
      <c r="E57" t="s">
        <v>9</v>
      </c>
      <c r="F57" t="s">
        <v>678</v>
      </c>
    </row>
    <row r="58" spans="1:6" x14ac:dyDescent="0.3">
      <c r="A58">
        <v>2005</v>
      </c>
      <c r="B58" s="1" t="s">
        <v>917</v>
      </c>
      <c r="C58" t="s">
        <v>576</v>
      </c>
      <c r="D58" t="s">
        <v>679</v>
      </c>
      <c r="E58" t="s">
        <v>680</v>
      </c>
      <c r="F58" t="s">
        <v>681</v>
      </c>
    </row>
    <row r="59" spans="1:6" x14ac:dyDescent="0.3">
      <c r="A59">
        <v>2005</v>
      </c>
      <c r="B59" t="s">
        <v>682</v>
      </c>
      <c r="C59" t="s">
        <v>683</v>
      </c>
      <c r="D59" t="s">
        <v>684</v>
      </c>
      <c r="E59" t="s">
        <v>5</v>
      </c>
      <c r="F59" t="s">
        <v>681</v>
      </c>
    </row>
    <row r="60" spans="1:6" x14ac:dyDescent="0.3">
      <c r="A60">
        <v>2005</v>
      </c>
      <c r="B60" t="s">
        <v>685</v>
      </c>
      <c r="C60" t="s">
        <v>686</v>
      </c>
      <c r="D60" t="s">
        <v>687</v>
      </c>
      <c r="E60" t="s">
        <v>247</v>
      </c>
      <c r="F60" t="s">
        <v>674</v>
      </c>
    </row>
    <row r="61" spans="1:6" x14ac:dyDescent="0.3">
      <c r="A61">
        <v>2005</v>
      </c>
      <c r="B61" t="s">
        <v>688</v>
      </c>
      <c r="C61" t="s">
        <v>689</v>
      </c>
      <c r="E61" t="s">
        <v>133</v>
      </c>
      <c r="F61" t="s">
        <v>662</v>
      </c>
    </row>
    <row r="62" spans="1:6" x14ac:dyDescent="0.3">
      <c r="A62">
        <v>2005</v>
      </c>
      <c r="B62" t="s">
        <v>690</v>
      </c>
      <c r="C62" t="s">
        <v>691</v>
      </c>
      <c r="E62" t="s">
        <v>133</v>
      </c>
      <c r="F62" t="s">
        <v>613</v>
      </c>
    </row>
    <row r="63" spans="1:6" x14ac:dyDescent="0.3">
      <c r="A63">
        <v>2005</v>
      </c>
      <c r="B63" t="s">
        <v>692</v>
      </c>
      <c r="C63" t="s">
        <v>693</v>
      </c>
      <c r="E63" t="s">
        <v>133</v>
      </c>
      <c r="F63" t="s">
        <v>694</v>
      </c>
    </row>
    <row r="64" spans="1:6" x14ac:dyDescent="0.3">
      <c r="A64">
        <v>2005</v>
      </c>
      <c r="B64" t="s">
        <v>695</v>
      </c>
      <c r="C64" t="s">
        <v>516</v>
      </c>
      <c r="E64" t="s">
        <v>133</v>
      </c>
      <c r="F64" t="s">
        <v>660</v>
      </c>
    </row>
    <row r="65" spans="1:6" x14ac:dyDescent="0.3">
      <c r="A65">
        <v>2005</v>
      </c>
      <c r="B65" t="s">
        <v>696</v>
      </c>
      <c r="C65" t="s">
        <v>633</v>
      </c>
      <c r="E65" t="s">
        <v>9</v>
      </c>
      <c r="F65" t="s">
        <v>628</v>
      </c>
    </row>
    <row r="66" spans="1:6" x14ac:dyDescent="0.3">
      <c r="A66">
        <v>2005</v>
      </c>
      <c r="B66" t="s">
        <v>697</v>
      </c>
      <c r="C66" t="s">
        <v>698</v>
      </c>
      <c r="D66" t="s">
        <v>699</v>
      </c>
      <c r="E66" t="s">
        <v>133</v>
      </c>
      <c r="F66" t="s">
        <v>608</v>
      </c>
    </row>
    <row r="67" spans="1:6" x14ac:dyDescent="0.3">
      <c r="A67">
        <v>2005</v>
      </c>
      <c r="B67" t="s">
        <v>700</v>
      </c>
      <c r="C67" t="s">
        <v>583</v>
      </c>
      <c r="E67" t="s">
        <v>110</v>
      </c>
      <c r="F67" t="s">
        <v>543</v>
      </c>
    </row>
    <row r="68" spans="1:6" x14ac:dyDescent="0.3">
      <c r="A68">
        <v>2005</v>
      </c>
      <c r="B68" t="s">
        <v>701</v>
      </c>
      <c r="C68" t="s">
        <v>581</v>
      </c>
      <c r="E68" t="s">
        <v>110</v>
      </c>
      <c r="F68" t="s">
        <v>543</v>
      </c>
    </row>
    <row r="69" spans="1:6" x14ac:dyDescent="0.3">
      <c r="A69">
        <v>2005</v>
      </c>
      <c r="B69" t="s">
        <v>702</v>
      </c>
      <c r="C69" t="s">
        <v>703</v>
      </c>
      <c r="E69" t="s">
        <v>312</v>
      </c>
      <c r="F69" t="s">
        <v>536</v>
      </c>
    </row>
    <row r="70" spans="1:6" x14ac:dyDescent="0.3">
      <c r="A70">
        <v>2005</v>
      </c>
      <c r="B70" t="s">
        <v>704</v>
      </c>
      <c r="C70" t="s">
        <v>599</v>
      </c>
      <c r="E70" t="s">
        <v>133</v>
      </c>
      <c r="F70" t="s">
        <v>600</v>
      </c>
    </row>
    <row r="71" spans="1:6" x14ac:dyDescent="0.3">
      <c r="A71">
        <v>2006</v>
      </c>
      <c r="B71" t="s">
        <v>705</v>
      </c>
      <c r="C71" t="s">
        <v>564</v>
      </c>
      <c r="D71" t="s">
        <v>588</v>
      </c>
      <c r="E71" t="s">
        <v>227</v>
      </c>
      <c r="F71" t="s">
        <v>706</v>
      </c>
    </row>
    <row r="72" spans="1:6" x14ac:dyDescent="0.3">
      <c r="A72">
        <v>2006</v>
      </c>
      <c r="B72" t="s">
        <v>707</v>
      </c>
      <c r="C72" t="s">
        <v>602</v>
      </c>
      <c r="D72" t="s">
        <v>708</v>
      </c>
      <c r="E72" t="s">
        <v>5</v>
      </c>
      <c r="F72" t="s">
        <v>709</v>
      </c>
    </row>
    <row r="73" spans="1:6" x14ac:dyDescent="0.3">
      <c r="A73">
        <v>2006</v>
      </c>
      <c r="B73" t="s">
        <v>710</v>
      </c>
      <c r="C73" t="s">
        <v>321</v>
      </c>
      <c r="D73" t="s">
        <v>711</v>
      </c>
      <c r="E73" t="s">
        <v>712</v>
      </c>
      <c r="F73" t="s">
        <v>613</v>
      </c>
    </row>
    <row r="74" spans="1:6" x14ac:dyDescent="0.3">
      <c r="A74">
        <v>2006</v>
      </c>
      <c r="B74" t="s">
        <v>713</v>
      </c>
      <c r="C74" t="s">
        <v>659</v>
      </c>
      <c r="D74" t="s">
        <v>714</v>
      </c>
      <c r="E74" t="s">
        <v>5</v>
      </c>
      <c r="F74" t="s">
        <v>715</v>
      </c>
    </row>
    <row r="75" spans="1:6" x14ac:dyDescent="0.3">
      <c r="A75">
        <v>2006</v>
      </c>
      <c r="B75" t="s">
        <v>716</v>
      </c>
      <c r="C75" t="s">
        <v>717</v>
      </c>
      <c r="D75" t="s">
        <v>718</v>
      </c>
      <c r="E75" t="s">
        <v>719</v>
      </c>
      <c r="F75" t="s">
        <v>720</v>
      </c>
    </row>
    <row r="76" spans="1:6" x14ac:dyDescent="0.3">
      <c r="A76">
        <v>2006</v>
      </c>
      <c r="B76" t="s">
        <v>721</v>
      </c>
      <c r="C76" t="s">
        <v>722</v>
      </c>
      <c r="D76" t="s">
        <v>723</v>
      </c>
      <c r="E76" t="s">
        <v>9</v>
      </c>
      <c r="F76" t="s">
        <v>724</v>
      </c>
    </row>
    <row r="77" spans="1:6" x14ac:dyDescent="0.3">
      <c r="A77">
        <v>2006</v>
      </c>
      <c r="B77" t="s">
        <v>725</v>
      </c>
      <c r="C77" t="s">
        <v>497</v>
      </c>
      <c r="D77" t="s">
        <v>726</v>
      </c>
      <c r="E77" t="s">
        <v>247</v>
      </c>
      <c r="F77" t="s">
        <v>604</v>
      </c>
    </row>
    <row r="78" spans="1:6" x14ac:dyDescent="0.3">
      <c r="A78">
        <v>2006</v>
      </c>
      <c r="B78" t="s">
        <v>727</v>
      </c>
      <c r="C78" t="s">
        <v>728</v>
      </c>
      <c r="D78" t="s">
        <v>729</v>
      </c>
      <c r="E78" t="s">
        <v>133</v>
      </c>
      <c r="F78" t="s">
        <v>730</v>
      </c>
    </row>
    <row r="79" spans="1:6" x14ac:dyDescent="0.3">
      <c r="A79">
        <v>2006</v>
      </c>
      <c r="B79" t="s">
        <v>731</v>
      </c>
      <c r="C79" t="s">
        <v>732</v>
      </c>
      <c r="E79" t="s">
        <v>133</v>
      </c>
      <c r="F79" t="s">
        <v>733</v>
      </c>
    </row>
    <row r="80" spans="1:6" x14ac:dyDescent="0.3">
      <c r="A80">
        <v>2006</v>
      </c>
      <c r="B80" t="s">
        <v>734</v>
      </c>
      <c r="C80" t="s">
        <v>735</v>
      </c>
      <c r="E80" t="s">
        <v>133</v>
      </c>
      <c r="F80" t="s">
        <v>613</v>
      </c>
    </row>
    <row r="81" spans="1:6" x14ac:dyDescent="0.3">
      <c r="A81">
        <v>2006</v>
      </c>
      <c r="B81" t="s">
        <v>736</v>
      </c>
      <c r="C81" t="s">
        <v>599</v>
      </c>
      <c r="E81" t="s">
        <v>133</v>
      </c>
      <c r="F81" t="s">
        <v>737</v>
      </c>
    </row>
    <row r="82" spans="1:6" x14ac:dyDescent="0.3">
      <c r="A82">
        <v>2006</v>
      </c>
      <c r="B82" t="s">
        <v>738</v>
      </c>
      <c r="C82" t="s">
        <v>739</v>
      </c>
      <c r="D82" t="s">
        <v>740</v>
      </c>
      <c r="E82" t="s">
        <v>133</v>
      </c>
      <c r="F82" t="s">
        <v>741</v>
      </c>
    </row>
    <row r="83" spans="1:6" x14ac:dyDescent="0.3">
      <c r="A83">
        <v>2006</v>
      </c>
      <c r="B83" t="s">
        <v>742</v>
      </c>
      <c r="C83" t="s">
        <v>743</v>
      </c>
      <c r="E83" t="s">
        <v>133</v>
      </c>
      <c r="F83" t="s">
        <v>744</v>
      </c>
    </row>
    <row r="84" spans="1:6" x14ac:dyDescent="0.3">
      <c r="A84">
        <v>2006</v>
      </c>
      <c r="B84" t="s">
        <v>745</v>
      </c>
      <c r="C84" t="s">
        <v>746</v>
      </c>
      <c r="D84" t="s">
        <v>747</v>
      </c>
      <c r="E84" t="s">
        <v>133</v>
      </c>
      <c r="F84" t="s">
        <v>733</v>
      </c>
    </row>
    <row r="85" spans="1:6" x14ac:dyDescent="0.3">
      <c r="A85">
        <v>2006</v>
      </c>
      <c r="B85" t="s">
        <v>748</v>
      </c>
      <c r="C85" t="s">
        <v>749</v>
      </c>
      <c r="D85" t="s">
        <v>750</v>
      </c>
      <c r="E85" t="s">
        <v>133</v>
      </c>
      <c r="F85" t="s">
        <v>751</v>
      </c>
    </row>
    <row r="86" spans="1:6" x14ac:dyDescent="0.3">
      <c r="A86">
        <v>2006</v>
      </c>
      <c r="B86" t="s">
        <v>752</v>
      </c>
      <c r="C86" t="s">
        <v>753</v>
      </c>
      <c r="D86" t="s">
        <v>754</v>
      </c>
      <c r="E86" t="s">
        <v>133</v>
      </c>
      <c r="F86" t="s">
        <v>755</v>
      </c>
    </row>
    <row r="87" spans="1:6" x14ac:dyDescent="0.3">
      <c r="A87">
        <v>2006</v>
      </c>
      <c r="B87" t="s">
        <v>756</v>
      </c>
      <c r="C87" t="s">
        <v>556</v>
      </c>
      <c r="E87" t="s">
        <v>312</v>
      </c>
      <c r="F87" t="s">
        <v>536</v>
      </c>
    </row>
    <row r="88" spans="1:6" x14ac:dyDescent="0.3">
      <c r="A88">
        <v>2006</v>
      </c>
      <c r="B88" t="s">
        <v>757</v>
      </c>
      <c r="C88" t="s">
        <v>758</v>
      </c>
      <c r="E88" t="s">
        <v>110</v>
      </c>
      <c r="F88" t="s">
        <v>543</v>
      </c>
    </row>
    <row r="89" spans="1:6" x14ac:dyDescent="0.3">
      <c r="A89">
        <v>2006</v>
      </c>
      <c r="B89" t="s">
        <v>759</v>
      </c>
      <c r="C89" t="s">
        <v>760</v>
      </c>
      <c r="D89" t="s">
        <v>761</v>
      </c>
      <c r="E89" t="s">
        <v>247</v>
      </c>
      <c r="F89" t="s">
        <v>762</v>
      </c>
    </row>
    <row r="90" spans="1:6" x14ac:dyDescent="0.3">
      <c r="A90">
        <v>2006</v>
      </c>
      <c r="B90" t="s">
        <v>763</v>
      </c>
      <c r="C90" t="s">
        <v>478</v>
      </c>
      <c r="D90" t="s">
        <v>764</v>
      </c>
      <c r="E90" t="s">
        <v>247</v>
      </c>
      <c r="F90" t="s">
        <v>681</v>
      </c>
    </row>
    <row r="91" spans="1:6" x14ac:dyDescent="0.3">
      <c r="A91">
        <v>2007</v>
      </c>
      <c r="B91" t="s">
        <v>765</v>
      </c>
      <c r="C91" t="s">
        <v>766</v>
      </c>
      <c r="D91" t="s">
        <v>767</v>
      </c>
      <c r="E91" t="s">
        <v>31</v>
      </c>
      <c r="F91" t="s">
        <v>768</v>
      </c>
    </row>
    <row r="92" spans="1:6" x14ac:dyDescent="0.3">
      <c r="A92">
        <v>2007</v>
      </c>
      <c r="B92" t="s">
        <v>769</v>
      </c>
      <c r="C92" t="s">
        <v>576</v>
      </c>
      <c r="D92" t="s">
        <v>770</v>
      </c>
      <c r="E92" t="s">
        <v>9</v>
      </c>
      <c r="F92" t="s">
        <v>730</v>
      </c>
    </row>
    <row r="93" spans="1:6" x14ac:dyDescent="0.3">
      <c r="A93">
        <v>2007</v>
      </c>
      <c r="B93" t="s">
        <v>771</v>
      </c>
      <c r="C93" t="s">
        <v>722</v>
      </c>
      <c r="D93" t="s">
        <v>772</v>
      </c>
      <c r="E93" t="s">
        <v>9</v>
      </c>
      <c r="F93" t="s">
        <v>773</v>
      </c>
    </row>
    <row r="94" spans="1:6" x14ac:dyDescent="0.3">
      <c r="A94">
        <v>2007</v>
      </c>
      <c r="B94" t="s">
        <v>774</v>
      </c>
      <c r="C94" t="s">
        <v>606</v>
      </c>
      <c r="D94" t="s">
        <v>775</v>
      </c>
      <c r="E94" t="s">
        <v>9</v>
      </c>
      <c r="F94" t="s">
        <v>628</v>
      </c>
    </row>
    <row r="95" spans="1:6" x14ac:dyDescent="0.3">
      <c r="A95">
        <v>2007</v>
      </c>
      <c r="B95" t="s">
        <v>776</v>
      </c>
      <c r="C95" t="s">
        <v>506</v>
      </c>
      <c r="E95" t="s">
        <v>133</v>
      </c>
      <c r="F95" t="s">
        <v>777</v>
      </c>
    </row>
    <row r="96" spans="1:6" x14ac:dyDescent="0.3">
      <c r="A96">
        <v>2007</v>
      </c>
      <c r="B96" t="s">
        <v>778</v>
      </c>
      <c r="C96" t="s">
        <v>779</v>
      </c>
      <c r="D96" t="s">
        <v>780</v>
      </c>
      <c r="E96" t="s">
        <v>133</v>
      </c>
      <c r="F96" t="s">
        <v>613</v>
      </c>
    </row>
    <row r="97" spans="1:6" x14ac:dyDescent="0.3">
      <c r="A97">
        <v>2007</v>
      </c>
      <c r="B97" t="s">
        <v>781</v>
      </c>
      <c r="C97" t="s">
        <v>782</v>
      </c>
      <c r="D97" t="s">
        <v>783</v>
      </c>
      <c r="E97" t="s">
        <v>5</v>
      </c>
      <c r="F97" t="s">
        <v>724</v>
      </c>
    </row>
    <row r="98" spans="1:6" x14ac:dyDescent="0.3">
      <c r="A98">
        <v>2007</v>
      </c>
      <c r="B98" t="s">
        <v>784</v>
      </c>
      <c r="C98" t="s">
        <v>321</v>
      </c>
      <c r="D98" t="s">
        <v>785</v>
      </c>
      <c r="E98" t="s">
        <v>247</v>
      </c>
      <c r="F98" t="s">
        <v>786</v>
      </c>
    </row>
    <row r="99" spans="1:6" x14ac:dyDescent="0.3">
      <c r="A99">
        <v>2007</v>
      </c>
      <c r="B99" t="s">
        <v>787</v>
      </c>
      <c r="C99" t="s">
        <v>788</v>
      </c>
      <c r="D99" t="s">
        <v>789</v>
      </c>
      <c r="E99" t="s">
        <v>9</v>
      </c>
    </row>
    <row r="100" spans="1:6" x14ac:dyDescent="0.3">
      <c r="A100">
        <v>2007</v>
      </c>
      <c r="B100" t="s">
        <v>790</v>
      </c>
      <c r="C100" t="s">
        <v>572</v>
      </c>
      <c r="D100" t="s">
        <v>791</v>
      </c>
      <c r="E100" t="s">
        <v>247</v>
      </c>
      <c r="F100" t="s">
        <v>674</v>
      </c>
    </row>
    <row r="101" spans="1:6" x14ac:dyDescent="0.3">
      <c r="A101">
        <v>2007</v>
      </c>
      <c r="B101" t="s">
        <v>792</v>
      </c>
      <c r="C101" t="s">
        <v>564</v>
      </c>
      <c r="D101" t="s">
        <v>793</v>
      </c>
      <c r="E101" t="s">
        <v>227</v>
      </c>
      <c r="F101" t="s">
        <v>706</v>
      </c>
    </row>
    <row r="102" spans="1:6" x14ac:dyDescent="0.3">
      <c r="A102">
        <v>2007</v>
      </c>
      <c r="B102" t="s">
        <v>794</v>
      </c>
      <c r="C102" t="s">
        <v>795</v>
      </c>
      <c r="D102" t="s">
        <v>796</v>
      </c>
      <c r="E102" t="s">
        <v>9</v>
      </c>
      <c r="F102" t="s">
        <v>613</v>
      </c>
    </row>
    <row r="103" spans="1:6" x14ac:dyDescent="0.3">
      <c r="A103">
        <v>2007</v>
      </c>
      <c r="B103" t="s">
        <v>797</v>
      </c>
      <c r="C103" t="s">
        <v>798</v>
      </c>
      <c r="D103" t="s">
        <v>799</v>
      </c>
      <c r="E103" t="s">
        <v>133</v>
      </c>
      <c r="F103" t="s">
        <v>800</v>
      </c>
    </row>
    <row r="104" spans="1:6" x14ac:dyDescent="0.3">
      <c r="A104">
        <v>2007</v>
      </c>
      <c r="B104" t="s">
        <v>801</v>
      </c>
      <c r="C104" t="s">
        <v>599</v>
      </c>
      <c r="E104" t="s">
        <v>133</v>
      </c>
      <c r="F104" t="s">
        <v>640</v>
      </c>
    </row>
    <row r="105" spans="1:6" x14ac:dyDescent="0.3">
      <c r="A105">
        <v>2007</v>
      </c>
      <c r="B105" t="s">
        <v>802</v>
      </c>
      <c r="C105" t="s">
        <v>803</v>
      </c>
      <c r="D105" t="s">
        <v>804</v>
      </c>
      <c r="E105" t="s">
        <v>133</v>
      </c>
      <c r="F105" t="s">
        <v>613</v>
      </c>
    </row>
    <row r="106" spans="1:6" x14ac:dyDescent="0.3">
      <c r="A106">
        <v>2007</v>
      </c>
      <c r="B106" t="s">
        <v>805</v>
      </c>
      <c r="C106" t="s">
        <v>369</v>
      </c>
      <c r="E106" t="s">
        <v>133</v>
      </c>
      <c r="F106" t="s">
        <v>806</v>
      </c>
    </row>
    <row r="107" spans="1:6" x14ac:dyDescent="0.3">
      <c r="A107">
        <v>2008</v>
      </c>
      <c r="B107" t="s">
        <v>807</v>
      </c>
      <c r="C107" t="s">
        <v>626</v>
      </c>
      <c r="D107" t="s">
        <v>808</v>
      </c>
      <c r="E107" t="s">
        <v>9</v>
      </c>
      <c r="F107" t="s">
        <v>613</v>
      </c>
    </row>
    <row r="108" spans="1:6" x14ac:dyDescent="0.3">
      <c r="A108">
        <v>2008</v>
      </c>
      <c r="B108" t="s">
        <v>809</v>
      </c>
      <c r="C108" t="s">
        <v>581</v>
      </c>
      <c r="D108" t="s">
        <v>810</v>
      </c>
      <c r="E108" t="s">
        <v>110</v>
      </c>
      <c r="F108" t="s">
        <v>811</v>
      </c>
    </row>
    <row r="109" spans="1:6" x14ac:dyDescent="0.3">
      <c r="A109">
        <v>2008</v>
      </c>
      <c r="B109" t="s">
        <v>812</v>
      </c>
      <c r="C109" t="s">
        <v>813</v>
      </c>
      <c r="D109" t="s">
        <v>814</v>
      </c>
      <c r="E109" t="s">
        <v>152</v>
      </c>
      <c r="F109" t="s">
        <v>815</v>
      </c>
    </row>
    <row r="110" spans="1:6" x14ac:dyDescent="0.3">
      <c r="A110">
        <v>2008</v>
      </c>
      <c r="B110" t="s">
        <v>816</v>
      </c>
      <c r="C110" t="s">
        <v>817</v>
      </c>
      <c r="D110" t="s">
        <v>818</v>
      </c>
      <c r="E110" t="s">
        <v>9</v>
      </c>
      <c r="F110" t="s">
        <v>628</v>
      </c>
    </row>
    <row r="111" spans="1:6" x14ac:dyDescent="0.3">
      <c r="A111">
        <v>2008</v>
      </c>
      <c r="B111" t="s">
        <v>819</v>
      </c>
      <c r="C111" t="s">
        <v>820</v>
      </c>
      <c r="D111" t="s">
        <v>821</v>
      </c>
      <c r="E111" t="s">
        <v>133</v>
      </c>
      <c r="F111" t="s">
        <v>608</v>
      </c>
    </row>
    <row r="112" spans="1:6" x14ac:dyDescent="0.3">
      <c r="A112">
        <v>2008</v>
      </c>
      <c r="B112" t="s">
        <v>822</v>
      </c>
      <c r="C112" t="s">
        <v>823</v>
      </c>
      <c r="E112" t="s">
        <v>133</v>
      </c>
      <c r="F112" t="s">
        <v>824</v>
      </c>
    </row>
    <row r="113" spans="1:6" x14ac:dyDescent="0.3">
      <c r="A113">
        <v>2008</v>
      </c>
      <c r="B113" t="s">
        <v>825</v>
      </c>
      <c r="C113" t="s">
        <v>826</v>
      </c>
      <c r="E113" t="s">
        <v>133</v>
      </c>
      <c r="F113" t="s">
        <v>827</v>
      </c>
    </row>
    <row r="114" spans="1:6" x14ac:dyDescent="0.3">
      <c r="A114">
        <v>2008</v>
      </c>
      <c r="B114" t="s">
        <v>828</v>
      </c>
      <c r="C114" t="s">
        <v>829</v>
      </c>
      <c r="D114" t="s">
        <v>830</v>
      </c>
      <c r="E114" t="s">
        <v>133</v>
      </c>
      <c r="F114" t="s">
        <v>724</v>
      </c>
    </row>
    <row r="115" spans="1:6" x14ac:dyDescent="0.3">
      <c r="A115">
        <v>2008</v>
      </c>
      <c r="B115" t="s">
        <v>831</v>
      </c>
      <c r="C115" t="s">
        <v>676</v>
      </c>
      <c r="D115" t="s">
        <v>832</v>
      </c>
      <c r="E115" t="s">
        <v>9</v>
      </c>
      <c r="F115" t="s">
        <v>730</v>
      </c>
    </row>
    <row r="116" spans="1:6" x14ac:dyDescent="0.3">
      <c r="A116">
        <v>2008</v>
      </c>
      <c r="B116" t="s">
        <v>790</v>
      </c>
      <c r="C116" t="s">
        <v>572</v>
      </c>
      <c r="D116" t="s">
        <v>791</v>
      </c>
      <c r="E116" t="s">
        <v>9</v>
      </c>
      <c r="F116" t="s">
        <v>608</v>
      </c>
    </row>
    <row r="117" spans="1:6" x14ac:dyDescent="0.3">
      <c r="A117">
        <v>2008</v>
      </c>
      <c r="B117" t="s">
        <v>833</v>
      </c>
      <c r="C117" t="s">
        <v>834</v>
      </c>
      <c r="D117" t="s">
        <v>835</v>
      </c>
      <c r="E117" t="s">
        <v>9</v>
      </c>
      <c r="F117" t="s">
        <v>836</v>
      </c>
    </row>
    <row r="118" spans="1:6" x14ac:dyDescent="0.3">
      <c r="A118">
        <v>2008</v>
      </c>
      <c r="B118" t="s">
        <v>837</v>
      </c>
      <c r="C118" t="s">
        <v>838</v>
      </c>
      <c r="D118" t="s">
        <v>839</v>
      </c>
      <c r="E118" t="s">
        <v>9</v>
      </c>
      <c r="F118" t="s">
        <v>608</v>
      </c>
    </row>
    <row r="119" spans="1:6" x14ac:dyDescent="0.3">
      <c r="A119">
        <v>2008</v>
      </c>
      <c r="B119" t="s">
        <v>840</v>
      </c>
      <c r="C119" t="s">
        <v>841</v>
      </c>
      <c r="E119" t="s">
        <v>133</v>
      </c>
      <c r="F119" t="s">
        <v>842</v>
      </c>
    </row>
    <row r="120" spans="1:6" x14ac:dyDescent="0.3">
      <c r="A120">
        <v>2008</v>
      </c>
      <c r="B120" t="s">
        <v>843</v>
      </c>
      <c r="C120" t="s">
        <v>606</v>
      </c>
      <c r="D120" t="s">
        <v>844</v>
      </c>
      <c r="E120" t="s">
        <v>133</v>
      </c>
      <c r="F120" t="s">
        <v>628</v>
      </c>
    </row>
    <row r="121" spans="1:6" x14ac:dyDescent="0.3">
      <c r="A121">
        <v>2008</v>
      </c>
      <c r="B121" t="s">
        <v>845</v>
      </c>
      <c r="C121" t="s">
        <v>599</v>
      </c>
      <c r="E121" t="s">
        <v>133</v>
      </c>
      <c r="F121" t="s">
        <v>600</v>
      </c>
    </row>
    <row r="122" spans="1:6" x14ac:dyDescent="0.3">
      <c r="A122">
        <v>2008</v>
      </c>
      <c r="B122" t="s">
        <v>846</v>
      </c>
      <c r="C122" t="s">
        <v>782</v>
      </c>
      <c r="D122" t="s">
        <v>847</v>
      </c>
      <c r="E122" t="s">
        <v>133</v>
      </c>
      <c r="F122" t="s">
        <v>724</v>
      </c>
    </row>
    <row r="123" spans="1:6" x14ac:dyDescent="0.3">
      <c r="A123">
        <v>2008</v>
      </c>
      <c r="B123" t="s">
        <v>848</v>
      </c>
      <c r="C123" t="s">
        <v>849</v>
      </c>
      <c r="E123" t="s">
        <v>312</v>
      </c>
      <c r="F123" t="s">
        <v>536</v>
      </c>
    </row>
    <row r="124" spans="1:6" x14ac:dyDescent="0.3">
      <c r="A124">
        <v>2008</v>
      </c>
      <c r="B124" t="s">
        <v>850</v>
      </c>
      <c r="C124" t="s">
        <v>851</v>
      </c>
      <c r="D124" t="s">
        <v>852</v>
      </c>
      <c r="E124" t="s">
        <v>247</v>
      </c>
      <c r="F124" t="s">
        <v>741</v>
      </c>
    </row>
    <row r="125" spans="1:6" x14ac:dyDescent="0.3">
      <c r="A125">
        <v>2009</v>
      </c>
      <c r="B125" t="s">
        <v>853</v>
      </c>
      <c r="C125" t="s">
        <v>854</v>
      </c>
      <c r="E125" t="s">
        <v>133</v>
      </c>
      <c r="F125" t="s">
        <v>855</v>
      </c>
    </row>
    <row r="126" spans="1:6" x14ac:dyDescent="0.3">
      <c r="A126">
        <v>2009</v>
      </c>
      <c r="B126" t="s">
        <v>856</v>
      </c>
      <c r="C126" t="s">
        <v>568</v>
      </c>
      <c r="E126" t="s">
        <v>133</v>
      </c>
      <c r="F126" t="s">
        <v>857</v>
      </c>
    </row>
    <row r="127" spans="1:6" x14ac:dyDescent="0.3">
      <c r="A127">
        <v>2009</v>
      </c>
      <c r="B127" t="s">
        <v>858</v>
      </c>
      <c r="C127" t="s">
        <v>859</v>
      </c>
      <c r="D127" t="s">
        <v>860</v>
      </c>
      <c r="E127" t="s">
        <v>133</v>
      </c>
      <c r="F127" t="s">
        <v>861</v>
      </c>
    </row>
    <row r="128" spans="1:6" x14ac:dyDescent="0.3">
      <c r="A128">
        <v>2009</v>
      </c>
      <c r="B128" t="s">
        <v>862</v>
      </c>
      <c r="C128" t="s">
        <v>863</v>
      </c>
      <c r="E128" t="s">
        <v>133</v>
      </c>
      <c r="F128" t="s">
        <v>733</v>
      </c>
    </row>
    <row r="129" spans="1:6" x14ac:dyDescent="0.3">
      <c r="A129">
        <v>2009</v>
      </c>
      <c r="B129" t="s">
        <v>864</v>
      </c>
      <c r="C129" t="s">
        <v>865</v>
      </c>
      <c r="D129" t="s">
        <v>866</v>
      </c>
      <c r="E129" t="s">
        <v>5</v>
      </c>
      <c r="F129" t="s">
        <v>867</v>
      </c>
    </row>
    <row r="130" spans="1:6" x14ac:dyDescent="0.3">
      <c r="A130">
        <v>2009</v>
      </c>
      <c r="B130" t="s">
        <v>868</v>
      </c>
      <c r="C130" t="s">
        <v>869</v>
      </c>
      <c r="D130" t="s">
        <v>870</v>
      </c>
      <c r="E130" t="s">
        <v>654</v>
      </c>
      <c r="F130" t="s">
        <v>628</v>
      </c>
    </row>
    <row r="131" spans="1:6" x14ac:dyDescent="0.3">
      <c r="A131">
        <v>2009</v>
      </c>
      <c r="B131" t="s">
        <v>871</v>
      </c>
      <c r="C131" t="s">
        <v>872</v>
      </c>
      <c r="D131" t="s">
        <v>873</v>
      </c>
      <c r="E131" t="s">
        <v>133</v>
      </c>
      <c r="F131" t="s">
        <v>800</v>
      </c>
    </row>
    <row r="132" spans="1:6" x14ac:dyDescent="0.3">
      <c r="A132">
        <v>2009</v>
      </c>
      <c r="B132" t="s">
        <v>874</v>
      </c>
      <c r="C132" t="s">
        <v>875</v>
      </c>
      <c r="E132" t="s">
        <v>133</v>
      </c>
      <c r="F132" t="s">
        <v>800</v>
      </c>
    </row>
    <row r="133" spans="1:6" x14ac:dyDescent="0.3">
      <c r="A133">
        <v>2009</v>
      </c>
      <c r="B133" t="s">
        <v>876</v>
      </c>
      <c r="C133" t="s">
        <v>877</v>
      </c>
      <c r="D133" t="s">
        <v>878</v>
      </c>
      <c r="E133" t="s">
        <v>133</v>
      </c>
      <c r="F133" t="s">
        <v>879</v>
      </c>
    </row>
    <row r="134" spans="1:6" x14ac:dyDescent="0.3">
      <c r="A134">
        <v>2009</v>
      </c>
      <c r="B134" t="s">
        <v>880</v>
      </c>
      <c r="C134" t="s">
        <v>854</v>
      </c>
      <c r="D134" t="s">
        <v>881</v>
      </c>
      <c r="E134" t="s">
        <v>133</v>
      </c>
      <c r="F134" t="s">
        <v>855</v>
      </c>
    </row>
    <row r="135" spans="1:6" x14ac:dyDescent="0.3">
      <c r="A135">
        <v>2009</v>
      </c>
      <c r="B135" t="s">
        <v>882</v>
      </c>
      <c r="C135" t="s">
        <v>883</v>
      </c>
      <c r="D135" t="s">
        <v>884</v>
      </c>
      <c r="E135" t="s">
        <v>247</v>
      </c>
      <c r="F135" t="s">
        <v>885</v>
      </c>
    </row>
    <row r="136" spans="1:6" x14ac:dyDescent="0.3">
      <c r="A136">
        <v>2009</v>
      </c>
      <c r="B136" t="s">
        <v>886</v>
      </c>
      <c r="C136" t="s">
        <v>703</v>
      </c>
      <c r="E136" t="s">
        <v>110</v>
      </c>
      <c r="F136" t="s">
        <v>543</v>
      </c>
    </row>
    <row r="137" spans="1:6" x14ac:dyDescent="0.3">
      <c r="A137">
        <v>2009</v>
      </c>
      <c r="B137" t="s">
        <v>887</v>
      </c>
      <c r="C137" t="s">
        <v>394</v>
      </c>
      <c r="E137" t="s">
        <v>133</v>
      </c>
      <c r="F137" t="s">
        <v>888</v>
      </c>
    </row>
    <row r="138" spans="1:6" x14ac:dyDescent="0.3">
      <c r="A138">
        <v>2009</v>
      </c>
      <c r="B138" t="s">
        <v>889</v>
      </c>
      <c r="C138" t="s">
        <v>722</v>
      </c>
      <c r="D138" t="s">
        <v>890</v>
      </c>
      <c r="E138" t="s">
        <v>9</v>
      </c>
      <c r="F138" t="s">
        <v>891</v>
      </c>
    </row>
    <row r="139" spans="1:6" x14ac:dyDescent="0.3">
      <c r="A139">
        <v>2009</v>
      </c>
      <c r="B139" t="s">
        <v>892</v>
      </c>
      <c r="C139" t="s">
        <v>893</v>
      </c>
      <c r="D139" t="s">
        <v>894</v>
      </c>
      <c r="E139" t="s">
        <v>654</v>
      </c>
      <c r="F139" t="s">
        <v>855</v>
      </c>
    </row>
    <row r="140" spans="1:6" x14ac:dyDescent="0.3">
      <c r="A140">
        <v>2009</v>
      </c>
      <c r="B140" t="s">
        <v>895</v>
      </c>
      <c r="C140" t="s">
        <v>693</v>
      </c>
      <c r="E140" t="s">
        <v>133</v>
      </c>
      <c r="F140" t="s">
        <v>628</v>
      </c>
    </row>
    <row r="141" spans="1:6" x14ac:dyDescent="0.3">
      <c r="A141">
        <v>2009</v>
      </c>
      <c r="B141" t="s">
        <v>896</v>
      </c>
      <c r="C141" t="s">
        <v>897</v>
      </c>
      <c r="E141" t="s">
        <v>133</v>
      </c>
      <c r="F141" t="s">
        <v>898</v>
      </c>
    </row>
    <row r="142" spans="1:6" x14ac:dyDescent="0.3">
      <c r="A142">
        <v>2009</v>
      </c>
      <c r="B142" t="s">
        <v>899</v>
      </c>
      <c r="C142" t="s">
        <v>626</v>
      </c>
      <c r="E142" t="s">
        <v>133</v>
      </c>
    </row>
    <row r="143" spans="1:6" x14ac:dyDescent="0.3">
      <c r="A143">
        <v>2009</v>
      </c>
      <c r="B143" t="s">
        <v>900</v>
      </c>
      <c r="C143" t="s">
        <v>901</v>
      </c>
      <c r="E143" t="s">
        <v>133</v>
      </c>
      <c r="F143" t="s">
        <v>902</v>
      </c>
    </row>
    <row r="144" spans="1:6" x14ac:dyDescent="0.3">
      <c r="A144">
        <v>2009</v>
      </c>
      <c r="B144" t="s">
        <v>903</v>
      </c>
      <c r="C144" t="s">
        <v>904</v>
      </c>
      <c r="D144" t="s">
        <v>905</v>
      </c>
      <c r="E144" t="s">
        <v>133</v>
      </c>
      <c r="F144" t="s">
        <v>906</v>
      </c>
    </row>
    <row r="145" spans="1:6" x14ac:dyDescent="0.3">
      <c r="A145">
        <v>2009</v>
      </c>
      <c r="B145" t="s">
        <v>907</v>
      </c>
      <c r="C145" t="s">
        <v>908</v>
      </c>
      <c r="D145" t="s">
        <v>909</v>
      </c>
      <c r="E145" t="s">
        <v>247</v>
      </c>
    </row>
    <row r="146" spans="1:6" x14ac:dyDescent="0.3">
      <c r="A146">
        <v>2009</v>
      </c>
      <c r="B146" t="s">
        <v>910</v>
      </c>
      <c r="C146" t="s">
        <v>911</v>
      </c>
      <c r="D146" t="s">
        <v>912</v>
      </c>
      <c r="E146" t="s">
        <v>133</v>
      </c>
      <c r="F146" t="s">
        <v>913</v>
      </c>
    </row>
    <row r="147" spans="1:6" x14ac:dyDescent="0.3">
      <c r="A147">
        <v>2009</v>
      </c>
      <c r="B147" t="s">
        <v>914</v>
      </c>
      <c r="C147" t="s">
        <v>915</v>
      </c>
      <c r="D147" t="s">
        <v>916</v>
      </c>
      <c r="E147" t="s">
        <v>227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4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10</v>
      </c>
    </row>
    <row r="5" spans="2:3" x14ac:dyDescent="0.3">
      <c r="B5" t="s">
        <v>1189</v>
      </c>
      <c r="C5">
        <f>COUNTIF(E20:E150,"ajalooline draama")</f>
        <v>1</v>
      </c>
    </row>
    <row r="6" spans="2:3" x14ac:dyDescent="0.3">
      <c r="B6" t="s">
        <v>1190</v>
      </c>
      <c r="C6">
        <f>COUNTIF(E20:E150,"lühifilm")</f>
        <v>17</v>
      </c>
    </row>
    <row r="7" spans="2:3" x14ac:dyDescent="0.3">
      <c r="B7" t="s">
        <v>1191</v>
      </c>
      <c r="C7">
        <f>COUNTIF(E20:E150,"sõjafilm")</f>
        <v>0</v>
      </c>
    </row>
    <row r="8" spans="2:3" x14ac:dyDescent="0.3">
      <c r="B8" t="s">
        <v>1192</v>
      </c>
      <c r="C8">
        <f>COUNTIF(E20:E150,"põnevik")</f>
        <v>3</v>
      </c>
    </row>
    <row r="9" spans="2:3" x14ac:dyDescent="0.3">
      <c r="B9" t="s">
        <v>1193</v>
      </c>
      <c r="C9">
        <f>COUNTIF(E20:E150,"seiklusfilm")</f>
        <v>0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3</v>
      </c>
    </row>
    <row r="12" spans="2:3" x14ac:dyDescent="0.3">
      <c r="B12" t="s">
        <v>1196</v>
      </c>
      <c r="C12">
        <f>COUNTIF(E20:E150,"tantsufilm")</f>
        <v>1</v>
      </c>
    </row>
    <row r="13" spans="2:3" x14ac:dyDescent="0.3">
      <c r="B13" t="s">
        <v>1197</v>
      </c>
      <c r="C13">
        <f>COUNTIF(E20:E150,"dokumentaalfilm")</f>
        <v>44</v>
      </c>
    </row>
    <row r="14" spans="2:3" x14ac:dyDescent="0.3">
      <c r="B14" t="s">
        <v>1198</v>
      </c>
      <c r="C14">
        <f>COUNTIF(E20:E150,"nukufilm")</f>
        <v>2</v>
      </c>
    </row>
    <row r="15" spans="2:3" x14ac:dyDescent="0.3">
      <c r="B15" t="s">
        <v>1199</v>
      </c>
      <c r="C15">
        <f>COUNTIF(E20:E150,"joonisfilm")</f>
        <v>2</v>
      </c>
    </row>
    <row r="16" spans="2:3" x14ac:dyDescent="0.3">
      <c r="B16" t="s">
        <v>1200</v>
      </c>
      <c r="C16">
        <f>COUNTIF(E20:E150,"mängufilm")</f>
        <v>11</v>
      </c>
    </row>
    <row r="17" spans="1:6" x14ac:dyDescent="0.3">
      <c r="B17" t="s">
        <v>1201</v>
      </c>
      <c r="C17">
        <f>COUNTIF(E20:E150,"lastefilm")</f>
        <v>0</v>
      </c>
    </row>
    <row r="18" spans="1:6" x14ac:dyDescent="0.3">
      <c r="B18" t="s">
        <v>1202</v>
      </c>
      <c r="C18">
        <f>COUNTIF(E20:E150,"teadmata")</f>
        <v>2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2010</v>
      </c>
      <c r="B20" t="s">
        <v>918</v>
      </c>
      <c r="C20" t="s">
        <v>919</v>
      </c>
      <c r="D20" t="s">
        <v>920</v>
      </c>
      <c r="E20" t="s">
        <v>133</v>
      </c>
    </row>
    <row r="21" spans="1:6" x14ac:dyDescent="0.3">
      <c r="A21">
        <v>2010</v>
      </c>
      <c r="B21" t="s">
        <v>921</v>
      </c>
      <c r="C21" t="s">
        <v>732</v>
      </c>
      <c r="D21" t="s">
        <v>922</v>
      </c>
      <c r="E21" t="s">
        <v>133</v>
      </c>
      <c r="F21" t="s">
        <v>733</v>
      </c>
    </row>
    <row r="22" spans="1:6" x14ac:dyDescent="0.3">
      <c r="A22">
        <v>2010</v>
      </c>
      <c r="B22" t="s">
        <v>923</v>
      </c>
      <c r="C22" t="s">
        <v>911</v>
      </c>
      <c r="D22" t="s">
        <v>924</v>
      </c>
      <c r="E22" t="s">
        <v>133</v>
      </c>
      <c r="F22" t="s">
        <v>925</v>
      </c>
    </row>
    <row r="23" spans="1:6" x14ac:dyDescent="0.3">
      <c r="A23">
        <v>2010</v>
      </c>
      <c r="B23" t="s">
        <v>926</v>
      </c>
      <c r="C23" t="s">
        <v>927</v>
      </c>
      <c r="E23" t="s">
        <v>133</v>
      </c>
      <c r="F23" t="s">
        <v>928</v>
      </c>
    </row>
    <row r="24" spans="1:6" x14ac:dyDescent="0.3">
      <c r="A24">
        <v>2010</v>
      </c>
      <c r="B24" t="s">
        <v>929</v>
      </c>
      <c r="C24" t="s">
        <v>854</v>
      </c>
      <c r="E24" t="s">
        <v>133</v>
      </c>
      <c r="F24" t="s">
        <v>855</v>
      </c>
    </row>
    <row r="25" spans="1:6" x14ac:dyDescent="0.3">
      <c r="A25">
        <v>2010</v>
      </c>
      <c r="B25" t="s">
        <v>930</v>
      </c>
      <c r="C25" t="s">
        <v>931</v>
      </c>
      <c r="D25" t="s">
        <v>932</v>
      </c>
      <c r="E25" t="s">
        <v>1182</v>
      </c>
      <c r="F25" t="s">
        <v>608</v>
      </c>
    </row>
    <row r="26" spans="1:6" x14ac:dyDescent="0.3">
      <c r="A26">
        <v>2010</v>
      </c>
      <c r="B26" t="s">
        <v>933</v>
      </c>
      <c r="C26" t="s">
        <v>475</v>
      </c>
      <c r="D26" t="s">
        <v>934</v>
      </c>
      <c r="E26" t="s">
        <v>9</v>
      </c>
      <c r="F26" t="s">
        <v>935</v>
      </c>
    </row>
    <row r="27" spans="1:6" x14ac:dyDescent="0.3">
      <c r="A27">
        <v>2010</v>
      </c>
      <c r="B27" t="s">
        <v>936</v>
      </c>
      <c r="C27" t="s">
        <v>606</v>
      </c>
      <c r="D27" t="s">
        <v>937</v>
      </c>
      <c r="E27" t="s">
        <v>9</v>
      </c>
      <c r="F27" t="s">
        <v>777</v>
      </c>
    </row>
    <row r="28" spans="1:6" x14ac:dyDescent="0.3">
      <c r="A28">
        <v>2010</v>
      </c>
      <c r="B28" t="s">
        <v>938</v>
      </c>
      <c r="C28" t="s">
        <v>939</v>
      </c>
      <c r="D28" t="s">
        <v>940</v>
      </c>
      <c r="E28" t="s">
        <v>16</v>
      </c>
    </row>
    <row r="29" spans="1:6" x14ac:dyDescent="0.3">
      <c r="A29">
        <v>2010</v>
      </c>
      <c r="B29" t="s">
        <v>941</v>
      </c>
      <c r="C29" t="s">
        <v>942</v>
      </c>
      <c r="E29" t="s">
        <v>1184</v>
      </c>
      <c r="F29" t="s">
        <v>943</v>
      </c>
    </row>
    <row r="30" spans="1:6" x14ac:dyDescent="0.3">
      <c r="A30">
        <v>2010</v>
      </c>
      <c r="B30" t="s">
        <v>944</v>
      </c>
      <c r="C30" t="s">
        <v>945</v>
      </c>
      <c r="D30" t="s">
        <v>946</v>
      </c>
      <c r="E30" t="s">
        <v>654</v>
      </c>
      <c r="F30" t="s">
        <v>947</v>
      </c>
    </row>
    <row r="31" spans="1:6" x14ac:dyDescent="0.3">
      <c r="A31">
        <v>2010</v>
      </c>
      <c r="B31" t="s">
        <v>948</v>
      </c>
      <c r="C31" t="s">
        <v>758</v>
      </c>
      <c r="E31" t="s">
        <v>110</v>
      </c>
      <c r="F31" t="s">
        <v>949</v>
      </c>
    </row>
    <row r="32" spans="1:6" x14ac:dyDescent="0.3">
      <c r="A32">
        <v>2010</v>
      </c>
      <c r="B32" t="s">
        <v>950</v>
      </c>
      <c r="C32" t="s">
        <v>698</v>
      </c>
      <c r="D32" t="s">
        <v>951</v>
      </c>
      <c r="E32" t="s">
        <v>9</v>
      </c>
      <c r="F32" t="s">
        <v>608</v>
      </c>
    </row>
    <row r="33" spans="1:6" x14ac:dyDescent="0.3">
      <c r="A33">
        <v>2010</v>
      </c>
      <c r="B33" t="s">
        <v>952</v>
      </c>
      <c r="C33" t="s">
        <v>953</v>
      </c>
      <c r="E33" t="s">
        <v>133</v>
      </c>
      <c r="F33" t="s">
        <v>954</v>
      </c>
    </row>
    <row r="34" spans="1:6" x14ac:dyDescent="0.3">
      <c r="A34">
        <v>2010</v>
      </c>
      <c r="B34" t="s">
        <v>955</v>
      </c>
      <c r="C34" t="s">
        <v>301</v>
      </c>
      <c r="D34" t="s">
        <v>956</v>
      </c>
      <c r="E34" t="s">
        <v>133</v>
      </c>
      <c r="F34" t="s">
        <v>777</v>
      </c>
    </row>
    <row r="35" spans="1:6" x14ac:dyDescent="0.3">
      <c r="A35">
        <v>2010</v>
      </c>
      <c r="B35" t="s">
        <v>957</v>
      </c>
      <c r="C35" t="s">
        <v>958</v>
      </c>
      <c r="D35" t="s">
        <v>959</v>
      </c>
      <c r="E35" t="s">
        <v>333</v>
      </c>
      <c r="F35" t="s">
        <v>815</v>
      </c>
    </row>
    <row r="36" spans="1:6" x14ac:dyDescent="0.3">
      <c r="A36">
        <v>2010</v>
      </c>
      <c r="B36" t="s">
        <v>960</v>
      </c>
      <c r="C36" t="s">
        <v>961</v>
      </c>
      <c r="D36" t="s">
        <v>962</v>
      </c>
      <c r="E36" t="s">
        <v>333</v>
      </c>
    </row>
    <row r="37" spans="1:6" x14ac:dyDescent="0.3">
      <c r="A37">
        <v>2010</v>
      </c>
      <c r="B37" t="s">
        <v>963</v>
      </c>
      <c r="C37" t="s">
        <v>964</v>
      </c>
      <c r="D37" t="s">
        <v>965</v>
      </c>
      <c r="E37" t="s">
        <v>227</v>
      </c>
    </row>
    <row r="38" spans="1:6" x14ac:dyDescent="0.3">
      <c r="A38">
        <v>2010</v>
      </c>
      <c r="B38" t="s">
        <v>966</v>
      </c>
      <c r="C38" t="s">
        <v>967</v>
      </c>
      <c r="E38" t="s">
        <v>333</v>
      </c>
      <c r="F38" t="s">
        <v>968</v>
      </c>
    </row>
    <row r="39" spans="1:6" x14ac:dyDescent="0.3">
      <c r="A39">
        <v>2010</v>
      </c>
      <c r="B39" t="s">
        <v>969</v>
      </c>
      <c r="C39" t="s">
        <v>970</v>
      </c>
      <c r="E39" t="s">
        <v>333</v>
      </c>
      <c r="F39" t="s">
        <v>971</v>
      </c>
    </row>
    <row r="40" spans="1:6" x14ac:dyDescent="0.3">
      <c r="A40">
        <v>2010</v>
      </c>
      <c r="B40" t="s">
        <v>972</v>
      </c>
      <c r="C40" t="s">
        <v>973</v>
      </c>
      <c r="E40" t="s">
        <v>227</v>
      </c>
      <c r="F40" t="s">
        <v>974</v>
      </c>
    </row>
    <row r="41" spans="1:6" x14ac:dyDescent="0.3">
      <c r="A41">
        <v>2010</v>
      </c>
      <c r="B41" t="s">
        <v>975</v>
      </c>
      <c r="C41" t="s">
        <v>976</v>
      </c>
      <c r="E41" t="s">
        <v>227</v>
      </c>
      <c r="F41" t="s">
        <v>724</v>
      </c>
    </row>
    <row r="42" spans="1:6" x14ac:dyDescent="0.3">
      <c r="A42">
        <v>2010</v>
      </c>
      <c r="B42" t="s">
        <v>977</v>
      </c>
      <c r="C42" t="s">
        <v>766</v>
      </c>
      <c r="E42" t="s">
        <v>5</v>
      </c>
      <c r="F42" t="s">
        <v>978</v>
      </c>
    </row>
    <row r="43" spans="1:6" x14ac:dyDescent="0.3">
      <c r="A43">
        <v>2010</v>
      </c>
      <c r="B43" t="s">
        <v>979</v>
      </c>
      <c r="C43" t="s">
        <v>980</v>
      </c>
      <c r="E43" t="s">
        <v>333</v>
      </c>
      <c r="F43" t="s">
        <v>981</v>
      </c>
    </row>
    <row r="44" spans="1:6" x14ac:dyDescent="0.3">
      <c r="A44">
        <v>2010</v>
      </c>
      <c r="B44" t="s">
        <v>982</v>
      </c>
      <c r="C44" t="s">
        <v>650</v>
      </c>
      <c r="E44" t="s">
        <v>333</v>
      </c>
      <c r="F44" t="s">
        <v>741</v>
      </c>
    </row>
    <row r="45" spans="1:6" x14ac:dyDescent="0.3">
      <c r="A45">
        <v>2010</v>
      </c>
      <c r="B45" t="s">
        <v>983</v>
      </c>
      <c r="C45" t="s">
        <v>732</v>
      </c>
      <c r="E45" t="s">
        <v>333</v>
      </c>
      <c r="F45" t="s">
        <v>733</v>
      </c>
    </row>
    <row r="46" spans="1:6" x14ac:dyDescent="0.3">
      <c r="A46">
        <v>2010</v>
      </c>
      <c r="B46" t="s">
        <v>984</v>
      </c>
      <c r="C46" t="s">
        <v>985</v>
      </c>
      <c r="E46" t="s">
        <v>333</v>
      </c>
      <c r="F46" t="s">
        <v>741</v>
      </c>
    </row>
    <row r="47" spans="1:6" x14ac:dyDescent="0.3">
      <c r="A47">
        <v>2010</v>
      </c>
      <c r="B47" t="s">
        <v>986</v>
      </c>
      <c r="C47" t="s">
        <v>987</v>
      </c>
      <c r="D47" t="s">
        <v>988</v>
      </c>
      <c r="E47" t="s">
        <v>1183</v>
      </c>
    </row>
    <row r="48" spans="1:6" x14ac:dyDescent="0.3">
      <c r="A48">
        <v>2011</v>
      </c>
      <c r="B48" t="s">
        <v>989</v>
      </c>
      <c r="C48" t="s">
        <v>990</v>
      </c>
      <c r="D48" t="s">
        <v>1173</v>
      </c>
      <c r="E48" t="s">
        <v>247</v>
      </c>
      <c r="F48" t="s">
        <v>608</v>
      </c>
    </row>
    <row r="49" spans="1:6" x14ac:dyDescent="0.3">
      <c r="A49">
        <v>2011</v>
      </c>
      <c r="B49" t="s">
        <v>991</v>
      </c>
      <c r="C49" t="s">
        <v>992</v>
      </c>
      <c r="E49" t="s">
        <v>9</v>
      </c>
      <c r="F49" t="s">
        <v>815</v>
      </c>
    </row>
    <row r="50" spans="1:6" x14ac:dyDescent="0.3">
      <c r="A50">
        <v>2011</v>
      </c>
      <c r="B50" t="s">
        <v>993</v>
      </c>
      <c r="C50" t="s">
        <v>994</v>
      </c>
      <c r="E50" t="s">
        <v>333</v>
      </c>
      <c r="F50" t="s">
        <v>995</v>
      </c>
    </row>
    <row r="51" spans="1:6" x14ac:dyDescent="0.3">
      <c r="A51">
        <v>2011</v>
      </c>
      <c r="B51" t="s">
        <v>996</v>
      </c>
      <c r="C51" t="s">
        <v>997</v>
      </c>
      <c r="E51" t="s">
        <v>333</v>
      </c>
      <c r="F51" t="s">
        <v>998</v>
      </c>
    </row>
    <row r="52" spans="1:6" x14ac:dyDescent="0.3">
      <c r="A52">
        <v>2011</v>
      </c>
      <c r="B52" t="s">
        <v>999</v>
      </c>
      <c r="C52" t="s">
        <v>1000</v>
      </c>
      <c r="E52" t="s">
        <v>333</v>
      </c>
      <c r="F52" t="s">
        <v>724</v>
      </c>
    </row>
    <row r="53" spans="1:6" x14ac:dyDescent="0.3">
      <c r="A53">
        <v>2011</v>
      </c>
      <c r="B53" t="s">
        <v>1001</v>
      </c>
      <c r="C53" t="s">
        <v>1002</v>
      </c>
      <c r="D53" t="s">
        <v>1003</v>
      </c>
      <c r="E53" t="s">
        <v>9</v>
      </c>
      <c r="F53" t="s">
        <v>885</v>
      </c>
    </row>
    <row r="54" spans="1:6" x14ac:dyDescent="0.3">
      <c r="A54">
        <v>2011</v>
      </c>
      <c r="B54" t="s">
        <v>1004</v>
      </c>
      <c r="C54" t="s">
        <v>1005</v>
      </c>
      <c r="D54" t="s">
        <v>1006</v>
      </c>
      <c r="E54" t="s">
        <v>596</v>
      </c>
      <c r="F54" t="s">
        <v>777</v>
      </c>
    </row>
    <row r="55" spans="1:6" x14ac:dyDescent="0.3">
      <c r="A55">
        <v>2011</v>
      </c>
      <c r="B55" t="s">
        <v>1007</v>
      </c>
      <c r="C55" t="s">
        <v>1008</v>
      </c>
      <c r="D55" t="s">
        <v>1009</v>
      </c>
      <c r="E55" t="s">
        <v>1182</v>
      </c>
      <c r="F55" t="s">
        <v>724</v>
      </c>
    </row>
    <row r="56" spans="1:6" x14ac:dyDescent="0.3">
      <c r="A56">
        <v>2011</v>
      </c>
      <c r="B56" t="s">
        <v>1010</v>
      </c>
      <c r="C56" t="s">
        <v>568</v>
      </c>
      <c r="D56" t="s">
        <v>1011</v>
      </c>
      <c r="E56" t="s">
        <v>333</v>
      </c>
      <c r="F56" t="s">
        <v>660</v>
      </c>
    </row>
    <row r="57" spans="1:6" x14ac:dyDescent="0.3">
      <c r="A57">
        <v>2011</v>
      </c>
      <c r="B57" t="s">
        <v>1012</v>
      </c>
      <c r="C57" t="s">
        <v>717</v>
      </c>
      <c r="D57" t="s">
        <v>1013</v>
      </c>
      <c r="E57" t="s">
        <v>9</v>
      </c>
      <c r="F57" t="s">
        <v>1014</v>
      </c>
    </row>
    <row r="58" spans="1:6" x14ac:dyDescent="0.3">
      <c r="A58">
        <v>2011</v>
      </c>
      <c r="B58" t="s">
        <v>1015</v>
      </c>
      <c r="C58" t="s">
        <v>945</v>
      </c>
      <c r="D58" t="s">
        <v>1016</v>
      </c>
      <c r="E58" t="s">
        <v>654</v>
      </c>
      <c r="F58" t="s">
        <v>1177</v>
      </c>
    </row>
    <row r="59" spans="1:6" x14ac:dyDescent="0.3">
      <c r="A59">
        <v>2011</v>
      </c>
      <c r="B59" t="s">
        <v>1017</v>
      </c>
      <c r="C59" t="s">
        <v>1018</v>
      </c>
      <c r="D59" t="s">
        <v>1019</v>
      </c>
      <c r="E59" t="s">
        <v>333</v>
      </c>
      <c r="F59" t="s">
        <v>1020</v>
      </c>
    </row>
    <row r="60" spans="1:6" x14ac:dyDescent="0.3">
      <c r="A60">
        <v>2011</v>
      </c>
      <c r="B60" t="s">
        <v>1021</v>
      </c>
      <c r="C60" t="s">
        <v>1022</v>
      </c>
      <c r="E60" t="s">
        <v>247</v>
      </c>
      <c r="F60" t="s">
        <v>662</v>
      </c>
    </row>
    <row r="61" spans="1:6" x14ac:dyDescent="0.3">
      <c r="A61">
        <v>2011</v>
      </c>
      <c r="B61" t="s">
        <v>1023</v>
      </c>
      <c r="C61" t="s">
        <v>782</v>
      </c>
      <c r="D61" t="s">
        <v>1024</v>
      </c>
      <c r="E61" t="s">
        <v>5</v>
      </c>
      <c r="F61" t="s">
        <v>724</v>
      </c>
    </row>
    <row r="62" spans="1:6" x14ac:dyDescent="0.3">
      <c r="A62">
        <v>2011</v>
      </c>
      <c r="B62" t="s">
        <v>1025</v>
      </c>
      <c r="C62" t="s">
        <v>698</v>
      </c>
      <c r="E62" t="s">
        <v>133</v>
      </c>
    </row>
    <row r="63" spans="1:6" x14ac:dyDescent="0.3">
      <c r="A63">
        <v>2011</v>
      </c>
      <c r="B63" t="s">
        <v>1026</v>
      </c>
      <c r="C63" t="s">
        <v>823</v>
      </c>
      <c r="E63" t="s">
        <v>133</v>
      </c>
      <c r="F63" t="s">
        <v>1027</v>
      </c>
    </row>
    <row r="64" spans="1:6" x14ac:dyDescent="0.3">
      <c r="A64">
        <v>2011</v>
      </c>
      <c r="B64" t="s">
        <v>1028</v>
      </c>
      <c r="C64" t="s">
        <v>854</v>
      </c>
      <c r="D64" t="s">
        <v>1029</v>
      </c>
      <c r="E64" t="s">
        <v>133</v>
      </c>
    </row>
    <row r="65" spans="1:6" x14ac:dyDescent="0.3">
      <c r="A65">
        <v>2011</v>
      </c>
      <c r="B65" t="s">
        <v>941</v>
      </c>
      <c r="C65" t="s">
        <v>942</v>
      </c>
      <c r="E65" t="s">
        <v>9</v>
      </c>
      <c r="F65" t="s">
        <v>1176</v>
      </c>
    </row>
    <row r="66" spans="1:6" x14ac:dyDescent="0.3">
      <c r="A66">
        <v>2011</v>
      </c>
      <c r="B66" t="s">
        <v>1030</v>
      </c>
      <c r="C66" t="s">
        <v>1031</v>
      </c>
      <c r="D66" t="s">
        <v>1032</v>
      </c>
      <c r="E66" t="s">
        <v>247</v>
      </c>
      <c r="F66" t="s">
        <v>1033</v>
      </c>
    </row>
    <row r="67" spans="1:6" x14ac:dyDescent="0.3">
      <c r="A67">
        <v>2011</v>
      </c>
      <c r="B67" t="s">
        <v>1034</v>
      </c>
      <c r="C67" t="s">
        <v>1035</v>
      </c>
      <c r="E67" t="s">
        <v>133</v>
      </c>
      <c r="F67" t="s">
        <v>608</v>
      </c>
    </row>
    <row r="68" spans="1:6" x14ac:dyDescent="0.3">
      <c r="A68">
        <v>2011</v>
      </c>
      <c r="B68" t="s">
        <v>1036</v>
      </c>
      <c r="C68" t="s">
        <v>1037</v>
      </c>
      <c r="E68" t="s">
        <v>333</v>
      </c>
      <c r="F68" t="s">
        <v>1175</v>
      </c>
    </row>
    <row r="69" spans="1:6" x14ac:dyDescent="0.3">
      <c r="A69">
        <v>2011</v>
      </c>
      <c r="B69" t="s">
        <v>1038</v>
      </c>
      <c r="C69" t="s">
        <v>475</v>
      </c>
      <c r="D69" t="s">
        <v>1039</v>
      </c>
      <c r="E69" t="s">
        <v>133</v>
      </c>
      <c r="F69" t="s">
        <v>1040</v>
      </c>
    </row>
    <row r="70" spans="1:6" x14ac:dyDescent="0.3">
      <c r="A70">
        <v>2011</v>
      </c>
      <c r="B70" t="s">
        <v>1041</v>
      </c>
      <c r="C70" t="s">
        <v>875</v>
      </c>
      <c r="E70" t="s">
        <v>247</v>
      </c>
      <c r="F70" t="s">
        <v>1042</v>
      </c>
    </row>
    <row r="71" spans="1:6" x14ac:dyDescent="0.3">
      <c r="A71">
        <v>2011</v>
      </c>
      <c r="B71" t="s">
        <v>1043</v>
      </c>
      <c r="C71" t="s">
        <v>1044</v>
      </c>
      <c r="E71" t="s">
        <v>133</v>
      </c>
      <c r="F71" t="s">
        <v>724</v>
      </c>
    </row>
    <row r="72" spans="1:6" x14ac:dyDescent="0.3">
      <c r="A72">
        <v>2011</v>
      </c>
      <c r="B72" t="s">
        <v>1045</v>
      </c>
      <c r="C72" t="s">
        <v>572</v>
      </c>
      <c r="D72" t="s">
        <v>1046</v>
      </c>
      <c r="E72" t="s">
        <v>247</v>
      </c>
      <c r="F72" t="s">
        <v>1047</v>
      </c>
    </row>
    <row r="73" spans="1:6" x14ac:dyDescent="0.3">
      <c r="A73">
        <v>2011</v>
      </c>
      <c r="B73" t="s">
        <v>1048</v>
      </c>
      <c r="C73" t="s">
        <v>854</v>
      </c>
      <c r="E73" t="s">
        <v>133</v>
      </c>
      <c r="F73" t="s">
        <v>855</v>
      </c>
    </row>
    <row r="74" spans="1:6" x14ac:dyDescent="0.3">
      <c r="A74">
        <v>2011</v>
      </c>
      <c r="B74" t="s">
        <v>1049</v>
      </c>
      <c r="E74" t="s">
        <v>247</v>
      </c>
      <c r="F74" t="s">
        <v>1050</v>
      </c>
    </row>
    <row r="75" spans="1:6" x14ac:dyDescent="0.3">
      <c r="A75">
        <v>2011</v>
      </c>
      <c r="B75" t="s">
        <v>1051</v>
      </c>
      <c r="C75" t="s">
        <v>1052</v>
      </c>
      <c r="E75" t="s">
        <v>133</v>
      </c>
      <c r="F75" t="s">
        <v>974</v>
      </c>
    </row>
    <row r="76" spans="1:6" x14ac:dyDescent="0.3">
      <c r="A76">
        <v>2011</v>
      </c>
      <c r="B76" t="s">
        <v>1053</v>
      </c>
      <c r="C76" t="s">
        <v>301</v>
      </c>
      <c r="E76" t="s">
        <v>133</v>
      </c>
      <c r="F76" t="s">
        <v>777</v>
      </c>
    </row>
    <row r="77" spans="1:6" x14ac:dyDescent="0.3">
      <c r="A77">
        <v>2011</v>
      </c>
      <c r="B77" t="s">
        <v>1054</v>
      </c>
      <c r="C77" t="s">
        <v>732</v>
      </c>
      <c r="E77" t="s">
        <v>133</v>
      </c>
      <c r="F77" t="s">
        <v>733</v>
      </c>
    </row>
    <row r="78" spans="1:6" x14ac:dyDescent="0.3">
      <c r="A78">
        <v>2011</v>
      </c>
      <c r="B78" t="s">
        <v>1055</v>
      </c>
      <c r="C78" t="s">
        <v>1056</v>
      </c>
      <c r="E78" t="s">
        <v>133</v>
      </c>
      <c r="F78" t="s">
        <v>777</v>
      </c>
    </row>
    <row r="79" spans="1:6" x14ac:dyDescent="0.3">
      <c r="A79">
        <v>2011</v>
      </c>
      <c r="B79" t="s">
        <v>1057</v>
      </c>
      <c r="C79" t="s">
        <v>911</v>
      </c>
      <c r="E79" t="s">
        <v>133</v>
      </c>
      <c r="F79" t="s">
        <v>925</v>
      </c>
    </row>
    <row r="80" spans="1:6" x14ac:dyDescent="0.3">
      <c r="A80">
        <v>2011</v>
      </c>
      <c r="B80" t="s">
        <v>1058</v>
      </c>
      <c r="C80" t="s">
        <v>931</v>
      </c>
      <c r="E80" t="s">
        <v>133</v>
      </c>
      <c r="F80" t="s">
        <v>885</v>
      </c>
    </row>
    <row r="81" spans="1:6" x14ac:dyDescent="0.3">
      <c r="A81">
        <v>2011</v>
      </c>
      <c r="B81" t="s">
        <v>1059</v>
      </c>
      <c r="C81" t="s">
        <v>1060</v>
      </c>
      <c r="D81" t="s">
        <v>1061</v>
      </c>
      <c r="E81" t="s">
        <v>133</v>
      </c>
      <c r="F81" t="s">
        <v>628</v>
      </c>
    </row>
    <row r="82" spans="1:6" x14ac:dyDescent="0.3">
      <c r="A82">
        <v>2011</v>
      </c>
      <c r="B82" t="s">
        <v>1062</v>
      </c>
      <c r="C82" t="s">
        <v>1063</v>
      </c>
      <c r="D82" t="s">
        <v>1064</v>
      </c>
      <c r="E82" t="s">
        <v>133</v>
      </c>
      <c r="F82" t="s">
        <v>1174</v>
      </c>
    </row>
    <row r="83" spans="1:6" x14ac:dyDescent="0.3">
      <c r="A83">
        <v>2011</v>
      </c>
      <c r="B83" t="s">
        <v>1065</v>
      </c>
      <c r="C83" t="s">
        <v>732</v>
      </c>
      <c r="E83" t="s">
        <v>133</v>
      </c>
      <c r="F83" t="s">
        <v>733</v>
      </c>
    </row>
    <row r="84" spans="1:6" x14ac:dyDescent="0.3">
      <c r="A84">
        <v>2012</v>
      </c>
      <c r="B84" t="s">
        <v>1066</v>
      </c>
      <c r="C84" t="s">
        <v>1178</v>
      </c>
      <c r="D84" t="s">
        <v>1067</v>
      </c>
      <c r="E84" t="s">
        <v>5</v>
      </c>
      <c r="F84" t="s">
        <v>724</v>
      </c>
    </row>
    <row r="85" spans="1:6" x14ac:dyDescent="0.3">
      <c r="A85">
        <v>2012</v>
      </c>
      <c r="B85" t="s">
        <v>1068</v>
      </c>
      <c r="C85" t="s">
        <v>1069</v>
      </c>
      <c r="D85" t="s">
        <v>1070</v>
      </c>
      <c r="E85" t="s">
        <v>654</v>
      </c>
      <c r="F85" t="s">
        <v>628</v>
      </c>
    </row>
    <row r="86" spans="1:6" x14ac:dyDescent="0.3">
      <c r="A86">
        <v>2012</v>
      </c>
      <c r="B86" t="s">
        <v>1071</v>
      </c>
      <c r="C86" t="s">
        <v>1072</v>
      </c>
      <c r="D86" t="s">
        <v>1073</v>
      </c>
      <c r="E86" t="s">
        <v>133</v>
      </c>
      <c r="F86" t="s">
        <v>1074</v>
      </c>
    </row>
    <row r="87" spans="1:6" x14ac:dyDescent="0.3">
      <c r="A87">
        <v>2012</v>
      </c>
      <c r="B87" t="s">
        <v>1075</v>
      </c>
      <c r="C87" t="s">
        <v>1076</v>
      </c>
      <c r="E87" t="s">
        <v>312</v>
      </c>
      <c r="F87" t="s">
        <v>733</v>
      </c>
    </row>
    <row r="88" spans="1:6" x14ac:dyDescent="0.3">
      <c r="A88">
        <v>2012</v>
      </c>
      <c r="B88" t="s">
        <v>1077</v>
      </c>
      <c r="C88" t="s">
        <v>1078</v>
      </c>
      <c r="E88" t="s">
        <v>133</v>
      </c>
      <c r="F88" t="s">
        <v>1180</v>
      </c>
    </row>
    <row r="89" spans="1:6" x14ac:dyDescent="0.3">
      <c r="A89">
        <v>2012</v>
      </c>
      <c r="B89" t="s">
        <v>1079</v>
      </c>
      <c r="C89" t="s">
        <v>1080</v>
      </c>
      <c r="D89" t="s">
        <v>1081</v>
      </c>
      <c r="E89" t="s">
        <v>5</v>
      </c>
      <c r="F89" t="s">
        <v>1082</v>
      </c>
    </row>
    <row r="90" spans="1:6" x14ac:dyDescent="0.3">
      <c r="A90">
        <v>2012</v>
      </c>
      <c r="B90" t="s">
        <v>1083</v>
      </c>
      <c r="C90" t="s">
        <v>1084</v>
      </c>
      <c r="D90" t="s">
        <v>1085</v>
      </c>
      <c r="E90" t="s">
        <v>133</v>
      </c>
      <c r="F90" t="s">
        <v>1086</v>
      </c>
    </row>
    <row r="91" spans="1:6" x14ac:dyDescent="0.3">
      <c r="A91">
        <v>2012</v>
      </c>
      <c r="B91" t="s">
        <v>1087</v>
      </c>
      <c r="C91" t="s">
        <v>942</v>
      </c>
      <c r="D91" t="s">
        <v>1088</v>
      </c>
      <c r="E91" t="s">
        <v>133</v>
      </c>
      <c r="F91" t="s">
        <v>943</v>
      </c>
    </row>
    <row r="92" spans="1:6" x14ac:dyDescent="0.3">
      <c r="A92">
        <v>2012</v>
      </c>
      <c r="B92" t="s">
        <v>1089</v>
      </c>
      <c r="C92" t="s">
        <v>506</v>
      </c>
      <c r="E92" t="s">
        <v>133</v>
      </c>
      <c r="F92" t="s">
        <v>777</v>
      </c>
    </row>
    <row r="93" spans="1:6" x14ac:dyDescent="0.3">
      <c r="A93">
        <v>2012</v>
      </c>
      <c r="B93" t="s">
        <v>1090</v>
      </c>
      <c r="C93" t="s">
        <v>1091</v>
      </c>
      <c r="E93" t="s">
        <v>133</v>
      </c>
      <c r="F93" t="s">
        <v>855</v>
      </c>
    </row>
    <row r="94" spans="1:6" x14ac:dyDescent="0.3">
      <c r="A94">
        <v>2012</v>
      </c>
      <c r="B94" t="s">
        <v>1092</v>
      </c>
      <c r="C94" t="s">
        <v>1093</v>
      </c>
      <c r="E94" t="s">
        <v>133</v>
      </c>
      <c r="F94" t="s">
        <v>1094</v>
      </c>
    </row>
    <row r="95" spans="1:6" x14ac:dyDescent="0.3">
      <c r="A95">
        <v>2012</v>
      </c>
      <c r="B95" t="s">
        <v>1095</v>
      </c>
      <c r="C95" t="s">
        <v>854</v>
      </c>
      <c r="D95" t="s">
        <v>1096</v>
      </c>
      <c r="E95" t="s">
        <v>133</v>
      </c>
      <c r="F95" t="s">
        <v>855</v>
      </c>
    </row>
    <row r="96" spans="1:6" x14ac:dyDescent="0.3">
      <c r="A96">
        <v>2012</v>
      </c>
      <c r="B96" t="s">
        <v>1097</v>
      </c>
      <c r="C96" t="s">
        <v>635</v>
      </c>
      <c r="D96" t="s">
        <v>1098</v>
      </c>
      <c r="E96" t="s">
        <v>133</v>
      </c>
      <c r="F96" t="s">
        <v>628</v>
      </c>
    </row>
    <row r="97" spans="1:6" x14ac:dyDescent="0.3">
      <c r="A97">
        <v>2012</v>
      </c>
      <c r="B97" t="s">
        <v>1099</v>
      </c>
      <c r="C97" t="s">
        <v>1100</v>
      </c>
      <c r="E97" t="s">
        <v>133</v>
      </c>
    </row>
    <row r="98" spans="1:6" x14ac:dyDescent="0.3">
      <c r="A98">
        <v>2012</v>
      </c>
      <c r="B98" t="s">
        <v>1101</v>
      </c>
      <c r="C98" t="s">
        <v>1102</v>
      </c>
      <c r="E98" t="s">
        <v>133</v>
      </c>
      <c r="F98" t="s">
        <v>628</v>
      </c>
    </row>
    <row r="99" spans="1:6" x14ac:dyDescent="0.3">
      <c r="A99">
        <v>2012</v>
      </c>
      <c r="B99" t="s">
        <v>1103</v>
      </c>
      <c r="C99" t="s">
        <v>1104</v>
      </c>
      <c r="D99" t="s">
        <v>1105</v>
      </c>
      <c r="E99" t="s">
        <v>333</v>
      </c>
      <c r="F99" t="s">
        <v>1106</v>
      </c>
    </row>
    <row r="100" spans="1:6" x14ac:dyDescent="0.3">
      <c r="A100">
        <v>2012</v>
      </c>
      <c r="B100" t="s">
        <v>1107</v>
      </c>
      <c r="C100" t="s">
        <v>1108</v>
      </c>
      <c r="E100" t="s">
        <v>333</v>
      </c>
    </row>
    <row r="101" spans="1:6" x14ac:dyDescent="0.3">
      <c r="A101">
        <v>2012</v>
      </c>
      <c r="B101" t="s">
        <v>1109</v>
      </c>
      <c r="C101" t="s">
        <v>1110</v>
      </c>
      <c r="E101" t="s">
        <v>312</v>
      </c>
      <c r="F101" t="s">
        <v>1111</v>
      </c>
    </row>
    <row r="102" spans="1:6" x14ac:dyDescent="0.3">
      <c r="A102">
        <v>2012</v>
      </c>
      <c r="B102" t="s">
        <v>1112</v>
      </c>
      <c r="C102" t="s">
        <v>1113</v>
      </c>
      <c r="E102" t="s">
        <v>9</v>
      </c>
      <c r="F102" t="s">
        <v>608</v>
      </c>
    </row>
    <row r="103" spans="1:6" x14ac:dyDescent="0.3">
      <c r="A103">
        <v>2012</v>
      </c>
      <c r="B103" t="s">
        <v>1114</v>
      </c>
      <c r="C103" t="s">
        <v>1115</v>
      </c>
      <c r="D103" t="s">
        <v>1116</v>
      </c>
      <c r="E103" t="s">
        <v>596</v>
      </c>
      <c r="F103" t="s">
        <v>1117</v>
      </c>
    </row>
    <row r="104" spans="1:6" x14ac:dyDescent="0.3">
      <c r="A104">
        <v>2012</v>
      </c>
      <c r="B104" t="s">
        <v>1118</v>
      </c>
      <c r="C104" t="s">
        <v>1119</v>
      </c>
      <c r="D104" t="s">
        <v>1120</v>
      </c>
      <c r="E104" t="s">
        <v>247</v>
      </c>
      <c r="F104" t="s">
        <v>628</v>
      </c>
    </row>
    <row r="105" spans="1:6" x14ac:dyDescent="0.3">
      <c r="A105">
        <v>2012</v>
      </c>
      <c r="B105" t="s">
        <v>1121</v>
      </c>
      <c r="C105" t="s">
        <v>1122</v>
      </c>
      <c r="D105" t="s">
        <v>1123</v>
      </c>
      <c r="E105" t="s">
        <v>247</v>
      </c>
      <c r="F105" t="s">
        <v>1179</v>
      </c>
    </row>
    <row r="106" spans="1:6" x14ac:dyDescent="0.3">
      <c r="A106">
        <v>2012</v>
      </c>
      <c r="B106" t="s">
        <v>1124</v>
      </c>
      <c r="C106" t="s">
        <v>732</v>
      </c>
      <c r="D106" t="s">
        <v>1125</v>
      </c>
      <c r="E106" t="s">
        <v>133</v>
      </c>
      <c r="F106" t="s">
        <v>733</v>
      </c>
    </row>
    <row r="107" spans="1:6" x14ac:dyDescent="0.3">
      <c r="A107">
        <v>2012</v>
      </c>
      <c r="B107" t="s">
        <v>1126</v>
      </c>
      <c r="C107" t="s">
        <v>854</v>
      </c>
      <c r="D107" t="s">
        <v>1127</v>
      </c>
      <c r="E107" t="s">
        <v>133</v>
      </c>
      <c r="F107" t="s">
        <v>855</v>
      </c>
    </row>
    <row r="108" spans="1:6" x14ac:dyDescent="0.3">
      <c r="A108">
        <v>2012</v>
      </c>
      <c r="B108" t="s">
        <v>1128</v>
      </c>
      <c r="C108" t="s">
        <v>1129</v>
      </c>
      <c r="D108" t="s">
        <v>1130</v>
      </c>
      <c r="E108" t="s">
        <v>596</v>
      </c>
      <c r="F108" t="s">
        <v>628</v>
      </c>
    </row>
    <row r="109" spans="1:6" x14ac:dyDescent="0.3">
      <c r="A109">
        <v>2012</v>
      </c>
      <c r="B109" t="s">
        <v>1131</v>
      </c>
      <c r="C109" t="s">
        <v>1091</v>
      </c>
      <c r="D109" t="s">
        <v>1132</v>
      </c>
      <c r="E109" t="s">
        <v>133</v>
      </c>
      <c r="F109" t="s">
        <v>855</v>
      </c>
    </row>
    <row r="110" spans="1:6" x14ac:dyDescent="0.3">
      <c r="A110">
        <v>2012</v>
      </c>
      <c r="B110" t="s">
        <v>1133</v>
      </c>
      <c r="C110" t="s">
        <v>1134</v>
      </c>
      <c r="D110" t="s">
        <v>1135</v>
      </c>
      <c r="E110" t="s">
        <v>247</v>
      </c>
      <c r="F110" t="s">
        <v>1136</v>
      </c>
    </row>
    <row r="111" spans="1:6" x14ac:dyDescent="0.3">
      <c r="A111">
        <v>2012</v>
      </c>
      <c r="B111" t="s">
        <v>1137</v>
      </c>
      <c r="C111" t="s">
        <v>838</v>
      </c>
      <c r="D111" t="s">
        <v>1138</v>
      </c>
      <c r="E111" t="s">
        <v>596</v>
      </c>
      <c r="F111" t="s">
        <v>608</v>
      </c>
    </row>
    <row r="112" spans="1:6" x14ac:dyDescent="0.3">
      <c r="A112">
        <v>2012</v>
      </c>
      <c r="B112" t="s">
        <v>1139</v>
      </c>
      <c r="C112" t="s">
        <v>1140</v>
      </c>
      <c r="E112" t="s">
        <v>133</v>
      </c>
      <c r="F112" t="s">
        <v>730</v>
      </c>
    </row>
    <row r="113" spans="1:6" x14ac:dyDescent="0.3">
      <c r="A113">
        <v>2013</v>
      </c>
      <c r="B113" t="s">
        <v>1141</v>
      </c>
      <c r="C113" t="s">
        <v>1142</v>
      </c>
      <c r="D113" t="s">
        <v>1143</v>
      </c>
      <c r="E113" t="s">
        <v>333</v>
      </c>
      <c r="F113" t="s">
        <v>1144</v>
      </c>
    </row>
    <row r="114" spans="1:6" x14ac:dyDescent="0.3">
      <c r="A114">
        <v>2013</v>
      </c>
      <c r="B114" t="s">
        <v>1145</v>
      </c>
      <c r="C114" t="s">
        <v>379</v>
      </c>
      <c r="E114" t="s">
        <v>133</v>
      </c>
      <c r="F114" t="s">
        <v>1146</v>
      </c>
    </row>
    <row r="115" spans="1:6" x14ac:dyDescent="0.3">
      <c r="A115">
        <v>2013</v>
      </c>
      <c r="B115" t="s">
        <v>1147</v>
      </c>
      <c r="C115" t="s">
        <v>379</v>
      </c>
      <c r="E115" t="s">
        <v>133</v>
      </c>
      <c r="F115" t="s">
        <v>1146</v>
      </c>
    </row>
    <row r="116" spans="1:6" x14ac:dyDescent="0.3">
      <c r="A116">
        <v>2013</v>
      </c>
      <c r="B116" t="s">
        <v>1148</v>
      </c>
      <c r="C116" t="s">
        <v>1149</v>
      </c>
      <c r="D116" t="s">
        <v>1150</v>
      </c>
      <c r="E116" t="s">
        <v>9</v>
      </c>
      <c r="F116" t="s">
        <v>1151</v>
      </c>
    </row>
    <row r="117" spans="1:6" x14ac:dyDescent="0.3">
      <c r="A117">
        <v>2013</v>
      </c>
      <c r="B117" t="s">
        <v>1152</v>
      </c>
      <c r="C117" t="s">
        <v>516</v>
      </c>
      <c r="D117" t="s">
        <v>1153</v>
      </c>
      <c r="E117" t="s">
        <v>247</v>
      </c>
      <c r="F117" t="s">
        <v>608</v>
      </c>
    </row>
    <row r="118" spans="1:6" x14ac:dyDescent="0.3">
      <c r="A118">
        <v>2013</v>
      </c>
      <c r="B118" t="s">
        <v>1154</v>
      </c>
      <c r="C118" t="s">
        <v>581</v>
      </c>
      <c r="E118" t="s">
        <v>110</v>
      </c>
      <c r="F118" t="s">
        <v>949</v>
      </c>
    </row>
    <row r="119" spans="1:6" x14ac:dyDescent="0.3">
      <c r="A119">
        <v>2013</v>
      </c>
      <c r="B119" t="s">
        <v>1155</v>
      </c>
      <c r="C119" t="s">
        <v>788</v>
      </c>
      <c r="D119" t="s">
        <v>1156</v>
      </c>
      <c r="E119" t="s">
        <v>247</v>
      </c>
      <c r="F119" t="s">
        <v>1181</v>
      </c>
    </row>
    <row r="120" spans="1:6" x14ac:dyDescent="0.3">
      <c r="A120">
        <v>2013</v>
      </c>
      <c r="B120" t="s">
        <v>1157</v>
      </c>
      <c r="C120" t="s">
        <v>369</v>
      </c>
      <c r="E120" t="s">
        <v>133</v>
      </c>
    </row>
    <row r="121" spans="1:6" x14ac:dyDescent="0.3">
      <c r="A121">
        <v>2013</v>
      </c>
      <c r="B121" t="s">
        <v>1158</v>
      </c>
      <c r="C121" t="s">
        <v>1159</v>
      </c>
      <c r="E121" t="s">
        <v>133</v>
      </c>
      <c r="F121" t="s">
        <v>1160</v>
      </c>
    </row>
    <row r="122" spans="1:6" x14ac:dyDescent="0.3">
      <c r="A122">
        <v>2013</v>
      </c>
      <c r="B122" t="s">
        <v>1161</v>
      </c>
      <c r="C122" t="s">
        <v>732</v>
      </c>
      <c r="D122" t="s">
        <v>1162</v>
      </c>
      <c r="E122" t="s">
        <v>133</v>
      </c>
      <c r="F122" t="s">
        <v>733</v>
      </c>
    </row>
    <row r="123" spans="1:6" x14ac:dyDescent="0.3">
      <c r="A123">
        <v>2013</v>
      </c>
      <c r="B123" t="s">
        <v>1163</v>
      </c>
      <c r="C123" t="s">
        <v>927</v>
      </c>
      <c r="E123" t="s">
        <v>133</v>
      </c>
    </row>
    <row r="124" spans="1:6" x14ac:dyDescent="0.3">
      <c r="A124">
        <v>2013</v>
      </c>
      <c r="B124" t="s">
        <v>1164</v>
      </c>
      <c r="C124" t="s">
        <v>964</v>
      </c>
      <c r="E124" t="s">
        <v>596</v>
      </c>
      <c r="F124" t="s">
        <v>628</v>
      </c>
    </row>
    <row r="125" spans="1:6" x14ac:dyDescent="0.3">
      <c r="A125">
        <v>2013</v>
      </c>
      <c r="B125" t="s">
        <v>1165</v>
      </c>
      <c r="C125" t="s">
        <v>722</v>
      </c>
      <c r="D125" t="s">
        <v>1166</v>
      </c>
      <c r="E125" t="s">
        <v>596</v>
      </c>
      <c r="F125" t="s">
        <v>891</v>
      </c>
    </row>
    <row r="126" spans="1:6" x14ac:dyDescent="0.3">
      <c r="A126">
        <v>2013</v>
      </c>
      <c r="B126" t="s">
        <v>1167</v>
      </c>
      <c r="C126" t="s">
        <v>576</v>
      </c>
      <c r="D126" t="s">
        <v>1168</v>
      </c>
      <c r="E126" t="s">
        <v>596</v>
      </c>
      <c r="F126" t="s">
        <v>730</v>
      </c>
    </row>
    <row r="127" spans="1:6" x14ac:dyDescent="0.3">
      <c r="A127">
        <v>2013</v>
      </c>
      <c r="B127" t="s">
        <v>1169</v>
      </c>
      <c r="C127" t="s">
        <v>1170</v>
      </c>
      <c r="D127" t="s">
        <v>1171</v>
      </c>
      <c r="E127" t="s">
        <v>9</v>
      </c>
      <c r="F127" t="s">
        <v>1172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2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5</v>
      </c>
    </row>
    <row r="5" spans="2:3" x14ac:dyDescent="0.3">
      <c r="B5" t="s">
        <v>1189</v>
      </c>
      <c r="C5">
        <f>COUNTIF(E20:E150,"ajalooline draama")</f>
        <v>1</v>
      </c>
    </row>
    <row r="6" spans="2:3" x14ac:dyDescent="0.3">
      <c r="B6" t="s">
        <v>1190</v>
      </c>
      <c r="C6">
        <f>COUNTIF(E20:E150,"lühifilm")</f>
        <v>0</v>
      </c>
    </row>
    <row r="7" spans="2:3" x14ac:dyDescent="0.3">
      <c r="B7" t="s">
        <v>1191</v>
      </c>
      <c r="C7">
        <f>COUNTIF(E20:E150,"sõjafilm")</f>
        <v>1</v>
      </c>
    </row>
    <row r="8" spans="2:3" x14ac:dyDescent="0.3">
      <c r="B8" t="s">
        <v>1192</v>
      </c>
      <c r="C8">
        <f>COUNTIF(E20:E150,"põnevik")</f>
        <v>0</v>
      </c>
    </row>
    <row r="9" spans="2:3" x14ac:dyDescent="0.3">
      <c r="B9" t="s">
        <v>1193</v>
      </c>
      <c r="C9">
        <f>COUNTIF(E20:E150,"seiklusfilm")</f>
        <v>0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1</v>
      </c>
    </row>
    <row r="12" spans="2:3" x14ac:dyDescent="0.3">
      <c r="B12" t="s">
        <v>1196</v>
      </c>
      <c r="C12">
        <f>COUNTIF(E20:E150,"tantsufilm")</f>
        <v>0</v>
      </c>
    </row>
    <row r="13" spans="2:3" x14ac:dyDescent="0.3">
      <c r="B13" t="s">
        <v>1197</v>
      </c>
      <c r="C13">
        <f>COUNTIF(E20:E150,"dokumentaalfilm")</f>
        <v>0</v>
      </c>
    </row>
    <row r="14" spans="2:3" x14ac:dyDescent="0.3">
      <c r="B14" t="s">
        <v>1198</v>
      </c>
      <c r="C14">
        <f>COUNTIF(E20:E150,"nukufilm")</f>
        <v>0</v>
      </c>
    </row>
    <row r="15" spans="2:3" x14ac:dyDescent="0.3">
      <c r="B15" t="s">
        <v>1199</v>
      </c>
      <c r="C15">
        <f>COUNTIF(E20:E150,"joonisfilm")</f>
        <v>0</v>
      </c>
    </row>
    <row r="16" spans="2:3" x14ac:dyDescent="0.3">
      <c r="B16" t="s">
        <v>1200</v>
      </c>
      <c r="C16">
        <f>COUNTIF(E20:E150,"mängufilm")</f>
        <v>1</v>
      </c>
    </row>
    <row r="17" spans="1:6" x14ac:dyDescent="0.3">
      <c r="B17" t="s">
        <v>1201</v>
      </c>
      <c r="C17">
        <f>COUNTIF(E20:E150,"lastefilm")</f>
        <v>0</v>
      </c>
    </row>
    <row r="18" spans="1:6" x14ac:dyDescent="0.3">
      <c r="B18" t="s">
        <v>1202</v>
      </c>
      <c r="C18">
        <f>COUNTIF(E20:E150,"teadmata")</f>
        <v>1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1921</v>
      </c>
      <c r="B20" t="s">
        <v>4</v>
      </c>
      <c r="E20" t="s">
        <v>227</v>
      </c>
      <c r="F20" t="s">
        <v>3</v>
      </c>
    </row>
    <row r="21" spans="1:6" x14ac:dyDescent="0.3">
      <c r="A21">
        <v>1923</v>
      </c>
      <c r="B21" t="s">
        <v>6</v>
      </c>
      <c r="C21" t="s">
        <v>7</v>
      </c>
      <c r="D21" t="s">
        <v>8</v>
      </c>
      <c r="E21" t="s">
        <v>9</v>
      </c>
      <c r="F21" t="s">
        <v>10</v>
      </c>
    </row>
    <row r="22" spans="1:6" x14ac:dyDescent="0.3">
      <c r="A22">
        <v>1923</v>
      </c>
      <c r="B22" t="s">
        <v>11</v>
      </c>
      <c r="E22" t="s">
        <v>1182</v>
      </c>
      <c r="F22" t="s">
        <v>12</v>
      </c>
    </row>
    <row r="23" spans="1:6" x14ac:dyDescent="0.3">
      <c r="A23">
        <v>1923</v>
      </c>
      <c r="B23" t="s">
        <v>13</v>
      </c>
      <c r="C23" t="s">
        <v>7</v>
      </c>
      <c r="D23" t="s">
        <v>7</v>
      </c>
      <c r="E23" t="s">
        <v>247</v>
      </c>
      <c r="F23" t="s">
        <v>10</v>
      </c>
    </row>
    <row r="24" spans="1:6" x14ac:dyDescent="0.3">
      <c r="A24">
        <v>1924</v>
      </c>
      <c r="B24" t="s">
        <v>14</v>
      </c>
      <c r="C24" t="s">
        <v>49</v>
      </c>
      <c r="D24" t="s">
        <v>15</v>
      </c>
      <c r="E24" t="s">
        <v>16</v>
      </c>
      <c r="F24" t="s">
        <v>17</v>
      </c>
    </row>
    <row r="25" spans="1:6" x14ac:dyDescent="0.3">
      <c r="A25">
        <v>1924</v>
      </c>
      <c r="B25" t="s">
        <v>18</v>
      </c>
      <c r="C25" t="s">
        <v>19</v>
      </c>
      <c r="D25" t="s">
        <v>20</v>
      </c>
      <c r="E25" t="s">
        <v>5</v>
      </c>
      <c r="F25" t="s">
        <v>17</v>
      </c>
    </row>
    <row r="26" spans="1:6" x14ac:dyDescent="0.3">
      <c r="A26">
        <v>1925</v>
      </c>
      <c r="B26" t="s">
        <v>21</v>
      </c>
      <c r="C26" t="s">
        <v>22</v>
      </c>
      <c r="D26" t="s">
        <v>23</v>
      </c>
      <c r="E26" t="s">
        <v>9</v>
      </c>
      <c r="F26" t="s">
        <v>17</v>
      </c>
    </row>
    <row r="27" spans="1:6" x14ac:dyDescent="0.3">
      <c r="A27">
        <v>1925</v>
      </c>
      <c r="B27" t="s">
        <v>24</v>
      </c>
      <c r="C27" t="s">
        <v>25</v>
      </c>
      <c r="D27" t="s">
        <v>26</v>
      </c>
      <c r="E27" t="s">
        <v>9</v>
      </c>
      <c r="F27" t="s">
        <v>27</v>
      </c>
    </row>
    <row r="28" spans="1:6" x14ac:dyDescent="0.3">
      <c r="A28">
        <v>1927</v>
      </c>
      <c r="B28" t="s">
        <v>28</v>
      </c>
      <c r="C28" t="s">
        <v>29</v>
      </c>
      <c r="D28" t="s">
        <v>30</v>
      </c>
      <c r="E28" t="s">
        <v>31</v>
      </c>
      <c r="F28" t="s">
        <v>32</v>
      </c>
    </row>
    <row r="29" spans="1:6" x14ac:dyDescent="0.3">
      <c r="A29">
        <v>1927</v>
      </c>
      <c r="B29" t="s">
        <v>33</v>
      </c>
      <c r="C29" t="s">
        <v>34</v>
      </c>
      <c r="D29" t="s">
        <v>35</v>
      </c>
      <c r="E29" t="s">
        <v>1184</v>
      </c>
      <c r="F29" t="s">
        <v>36</v>
      </c>
    </row>
    <row r="30" spans="1:6" x14ac:dyDescent="0.3">
      <c r="A30">
        <v>1929</v>
      </c>
      <c r="B30" t="s">
        <v>37</v>
      </c>
      <c r="C30" t="s">
        <v>38</v>
      </c>
      <c r="D30" t="s">
        <v>39</v>
      </c>
      <c r="E30" t="s">
        <v>9</v>
      </c>
      <c r="F30" t="s">
        <v>40</v>
      </c>
    </row>
    <row r="31" spans="1:6" x14ac:dyDescent="0.3">
      <c r="A31">
        <v>1929</v>
      </c>
      <c r="B31" t="s">
        <v>41</v>
      </c>
      <c r="C31" t="s">
        <v>48</v>
      </c>
      <c r="D31" t="s">
        <v>42</v>
      </c>
      <c r="E31" t="s">
        <v>5</v>
      </c>
      <c r="F31" t="s">
        <v>43</v>
      </c>
    </row>
    <row r="32" spans="1:6" x14ac:dyDescent="0.3">
      <c r="A32">
        <v>1929</v>
      </c>
      <c r="B32" t="s">
        <v>44</v>
      </c>
      <c r="C32" t="s">
        <v>45</v>
      </c>
      <c r="D32" t="s">
        <v>46</v>
      </c>
      <c r="E32" t="s">
        <v>9</v>
      </c>
      <c r="F32" t="s">
        <v>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3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1</v>
      </c>
    </row>
    <row r="5" spans="2:3" x14ac:dyDescent="0.3">
      <c r="B5" t="s">
        <v>1189</v>
      </c>
      <c r="C5">
        <f>COUNTIF(E20:E150,"ajalooline draama")</f>
        <v>0</v>
      </c>
    </row>
    <row r="6" spans="2:3" x14ac:dyDescent="0.3">
      <c r="B6" t="s">
        <v>1190</v>
      </c>
      <c r="C6">
        <f>COUNTIF(E20:E150,"lühifilm")</f>
        <v>0</v>
      </c>
    </row>
    <row r="7" spans="2:3" x14ac:dyDescent="0.3">
      <c r="B7" t="s">
        <v>1191</v>
      </c>
      <c r="C7">
        <f>COUNTIF(E20:E150,"sõjafilm")</f>
        <v>0</v>
      </c>
    </row>
    <row r="8" spans="2:3" x14ac:dyDescent="0.3">
      <c r="B8" t="s">
        <v>1192</v>
      </c>
      <c r="C8">
        <f>COUNTIF(E20:E150,"põnevik")</f>
        <v>0</v>
      </c>
    </row>
    <row r="9" spans="2:3" x14ac:dyDescent="0.3">
      <c r="B9" t="s">
        <v>1193</v>
      </c>
      <c r="C9">
        <f>COUNTIF(E20:E150,"seiklusfilm")</f>
        <v>1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1</v>
      </c>
    </row>
    <row r="12" spans="2:3" x14ac:dyDescent="0.3">
      <c r="B12" t="s">
        <v>1196</v>
      </c>
      <c r="C12">
        <f>COUNTIF(E20:E150,"tantsufilm")</f>
        <v>0</v>
      </c>
    </row>
    <row r="13" spans="2:3" x14ac:dyDescent="0.3">
      <c r="B13" t="s">
        <v>1197</v>
      </c>
      <c r="C13">
        <f>COUNTIF(E20:E150,"dokumentaalfilm")</f>
        <v>0</v>
      </c>
    </row>
    <row r="14" spans="2:3" x14ac:dyDescent="0.3">
      <c r="B14" t="s">
        <v>1198</v>
      </c>
      <c r="C14">
        <f>COUNTIF(E20:E150,"nukufilm")</f>
        <v>0</v>
      </c>
    </row>
    <row r="15" spans="2:3" x14ac:dyDescent="0.3">
      <c r="B15" t="s">
        <v>1199</v>
      </c>
      <c r="C15">
        <f>COUNTIF(E20:E150,"joonisfilm")</f>
        <v>0</v>
      </c>
    </row>
    <row r="16" spans="2:3" x14ac:dyDescent="0.3">
      <c r="B16" t="s">
        <v>1200</v>
      </c>
      <c r="C16">
        <f>COUNTIF(E20:E150,"mängufilm")</f>
        <v>1</v>
      </c>
    </row>
    <row r="17" spans="1:6" x14ac:dyDescent="0.3">
      <c r="B17" t="s">
        <v>1201</v>
      </c>
      <c r="C17">
        <f>COUNTIF(E20:E150,"lastefilm")</f>
        <v>0</v>
      </c>
    </row>
    <row r="18" spans="1:6" x14ac:dyDescent="0.3">
      <c r="B18" t="s">
        <v>1202</v>
      </c>
      <c r="C18">
        <f>COUNTIF(E20:E150,"teadmata")</f>
        <v>0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1930</v>
      </c>
      <c r="B20" t="s">
        <v>50</v>
      </c>
      <c r="C20" t="s">
        <v>51</v>
      </c>
      <c r="D20" t="s">
        <v>52</v>
      </c>
      <c r="E20" t="s">
        <v>227</v>
      </c>
      <c r="F20" t="s">
        <v>40</v>
      </c>
    </row>
    <row r="21" spans="1:6" x14ac:dyDescent="0.3">
      <c r="A21">
        <v>1930</v>
      </c>
      <c r="B21" t="s">
        <v>53</v>
      </c>
      <c r="C21" t="s">
        <v>54</v>
      </c>
      <c r="D21" t="s">
        <v>55</v>
      </c>
      <c r="E21" t="s">
        <v>47</v>
      </c>
      <c r="F21" t="s">
        <v>56</v>
      </c>
    </row>
    <row r="22" spans="1:6" x14ac:dyDescent="0.3">
      <c r="A22">
        <v>1930</v>
      </c>
      <c r="B22" t="s">
        <v>57</v>
      </c>
      <c r="C22" t="s">
        <v>25</v>
      </c>
      <c r="D22" t="s">
        <v>58</v>
      </c>
      <c r="E22" t="s">
        <v>5</v>
      </c>
      <c r="F22" t="s">
        <v>27</v>
      </c>
    </row>
    <row r="23" spans="1:6" x14ac:dyDescent="0.3">
      <c r="A23">
        <v>1930</v>
      </c>
      <c r="B23" t="s">
        <v>59</v>
      </c>
      <c r="C23" t="s">
        <v>60</v>
      </c>
      <c r="D23" t="s">
        <v>61</v>
      </c>
      <c r="E23" t="s">
        <v>247</v>
      </c>
      <c r="F23" t="s">
        <v>62</v>
      </c>
    </row>
    <row r="24" spans="1:6" x14ac:dyDescent="0.3">
      <c r="A24">
        <v>1931</v>
      </c>
      <c r="B24" t="s">
        <v>63</v>
      </c>
      <c r="E24" t="s">
        <v>5</v>
      </c>
    </row>
    <row r="25" spans="1:6" x14ac:dyDescent="0.3">
      <c r="A25">
        <v>1931</v>
      </c>
      <c r="B25" t="s">
        <v>64</v>
      </c>
      <c r="C25" t="s">
        <v>65</v>
      </c>
      <c r="D25" t="s">
        <v>66</v>
      </c>
      <c r="E25" t="s">
        <v>5</v>
      </c>
      <c r="F25" t="s">
        <v>67</v>
      </c>
    </row>
    <row r="26" spans="1:6" x14ac:dyDescent="0.3">
      <c r="A26">
        <v>1932</v>
      </c>
      <c r="B26" t="s">
        <v>68</v>
      </c>
      <c r="C26" t="s">
        <v>29</v>
      </c>
      <c r="D26" t="s">
        <v>69</v>
      </c>
      <c r="E26" t="s">
        <v>9</v>
      </c>
      <c r="F26" t="s">
        <v>70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0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1</v>
      </c>
    </row>
    <row r="5" spans="2:3" x14ac:dyDescent="0.3">
      <c r="B5" t="s">
        <v>1189</v>
      </c>
      <c r="C5">
        <f>COUNTIF(E20:E150,"ajalooline draama")</f>
        <v>0</v>
      </c>
    </row>
    <row r="6" spans="2:3" x14ac:dyDescent="0.3">
      <c r="B6" t="s">
        <v>1190</v>
      </c>
      <c r="C6">
        <f>COUNTIF(E20:E150,"lühifilm")</f>
        <v>0</v>
      </c>
    </row>
    <row r="7" spans="2:3" x14ac:dyDescent="0.3">
      <c r="B7" t="s">
        <v>1191</v>
      </c>
      <c r="C7">
        <f>COUNTIF(E20:E150,"sõjafilm")</f>
        <v>0</v>
      </c>
    </row>
    <row r="8" spans="2:3" x14ac:dyDescent="0.3">
      <c r="B8" t="s">
        <v>1192</v>
      </c>
      <c r="C8">
        <f>COUNTIF(E20:E150,"põnevik")</f>
        <v>0</v>
      </c>
    </row>
    <row r="9" spans="2:3" x14ac:dyDescent="0.3">
      <c r="B9" t="s">
        <v>1193</v>
      </c>
      <c r="C9">
        <f>COUNTIF(E20:E150,"seiklusfilm")</f>
        <v>0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1</v>
      </c>
    </row>
    <row r="12" spans="2:3" x14ac:dyDescent="0.3">
      <c r="B12" t="s">
        <v>1196</v>
      </c>
      <c r="C12">
        <f>COUNTIF(E20:E150,"tantsufilm")</f>
        <v>0</v>
      </c>
    </row>
    <row r="13" spans="2:3" x14ac:dyDescent="0.3">
      <c r="B13" t="s">
        <v>1197</v>
      </c>
      <c r="C13">
        <f>COUNTIF(E20:E150,"dokumentaalfilm")</f>
        <v>0</v>
      </c>
    </row>
    <row r="14" spans="2:3" x14ac:dyDescent="0.3">
      <c r="B14" t="s">
        <v>1198</v>
      </c>
      <c r="C14">
        <f>COUNTIF(E20:E150,"nukufilm")</f>
        <v>0</v>
      </c>
    </row>
    <row r="15" spans="2:3" x14ac:dyDescent="0.3">
      <c r="B15" t="s">
        <v>1199</v>
      </c>
      <c r="C15">
        <f>COUNTIF(E20:E150,"joonisfilm")</f>
        <v>0</v>
      </c>
    </row>
    <row r="16" spans="2:3" x14ac:dyDescent="0.3">
      <c r="B16" t="s">
        <v>1200</v>
      </c>
      <c r="C16">
        <f>COUNTIF(E20:E150,"mängufilm")</f>
        <v>0</v>
      </c>
    </row>
    <row r="17" spans="1:6" x14ac:dyDescent="0.3">
      <c r="B17" t="s">
        <v>1201</v>
      </c>
      <c r="C17">
        <f>COUNTIF(E20:E150,"lastefilm")</f>
        <v>0</v>
      </c>
    </row>
    <row r="18" spans="1:6" x14ac:dyDescent="0.3">
      <c r="B18" t="s">
        <v>1202</v>
      </c>
      <c r="C18">
        <f>COUNTIF(E20:E150,"teadmata")</f>
        <v>0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1942</v>
      </c>
      <c r="B20" t="s">
        <v>71</v>
      </c>
      <c r="E20" t="s">
        <v>227</v>
      </c>
    </row>
    <row r="21" spans="1:6" x14ac:dyDescent="0.3">
      <c r="A21">
        <v>1947</v>
      </c>
      <c r="B21" t="s">
        <v>72</v>
      </c>
      <c r="C21" t="s">
        <v>73</v>
      </c>
      <c r="D21" t="s">
        <v>74</v>
      </c>
      <c r="E21" t="s">
        <v>9</v>
      </c>
      <c r="F21" t="s">
        <v>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2</v>
      </c>
    </row>
    <row r="2" spans="2:3" x14ac:dyDescent="0.3">
      <c r="B2" t="s">
        <v>1186</v>
      </c>
      <c r="C2">
        <f>COUNTIF(E20:E150,"komöödia")</f>
        <v>1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8</v>
      </c>
    </row>
    <row r="5" spans="2:3" x14ac:dyDescent="0.3">
      <c r="B5" t="s">
        <v>1189</v>
      </c>
      <c r="C5">
        <f>COUNTIF(E20:E150,"ajalooline draama")</f>
        <v>0</v>
      </c>
    </row>
    <row r="6" spans="2:3" x14ac:dyDescent="0.3">
      <c r="B6" t="s">
        <v>1190</v>
      </c>
      <c r="C6">
        <f>COUNTIF(E20:E150,"lühifilm")</f>
        <v>0</v>
      </c>
    </row>
    <row r="7" spans="2:3" x14ac:dyDescent="0.3">
      <c r="B7" t="s">
        <v>1191</v>
      </c>
      <c r="C7">
        <f>COUNTIF(E20:E150,"sõjafilm")</f>
        <v>0</v>
      </c>
    </row>
    <row r="8" spans="2:3" x14ac:dyDescent="0.3">
      <c r="B8" t="s">
        <v>1192</v>
      </c>
      <c r="C8">
        <f>COUNTIF(E20:E150,"põnevik")</f>
        <v>0</v>
      </c>
    </row>
    <row r="9" spans="2:3" x14ac:dyDescent="0.3">
      <c r="B9" t="s">
        <v>1193</v>
      </c>
      <c r="C9">
        <f>COUNTIF(E20:E150,"seiklusfilm")</f>
        <v>0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1</v>
      </c>
    </row>
    <row r="12" spans="2:3" x14ac:dyDescent="0.3">
      <c r="B12" t="s">
        <v>1196</v>
      </c>
      <c r="C12">
        <f>COUNTIF(E20:E150,"tantsufilm")</f>
        <v>0</v>
      </c>
    </row>
    <row r="13" spans="2:3" x14ac:dyDescent="0.3">
      <c r="B13" t="s">
        <v>1197</v>
      </c>
      <c r="C13">
        <f>COUNTIF(E20:E150,"dokumentaalfilm")</f>
        <v>0</v>
      </c>
    </row>
    <row r="14" spans="2:3" x14ac:dyDescent="0.3">
      <c r="B14" t="s">
        <v>1198</v>
      </c>
      <c r="C14">
        <f>COUNTIF(E20:E150,"nukufilm")</f>
        <v>2</v>
      </c>
    </row>
    <row r="15" spans="2:3" x14ac:dyDescent="0.3">
      <c r="B15" t="s">
        <v>1199</v>
      </c>
      <c r="C15">
        <f>COUNTIF(E20:E150,"joonisfilm")</f>
        <v>0</v>
      </c>
    </row>
    <row r="16" spans="2:3" x14ac:dyDescent="0.3">
      <c r="B16" t="s">
        <v>1200</v>
      </c>
      <c r="C16">
        <f>COUNTIF(E20:E150,"mängufilm")</f>
        <v>1</v>
      </c>
    </row>
    <row r="17" spans="1:6" x14ac:dyDescent="0.3">
      <c r="B17" t="s">
        <v>1201</v>
      </c>
      <c r="C17">
        <f>COUNTIF(E20:E150,"lastefilm")</f>
        <v>0</v>
      </c>
    </row>
    <row r="18" spans="1:6" x14ac:dyDescent="0.3">
      <c r="B18" t="s">
        <v>1202</v>
      </c>
      <c r="C18">
        <f>COUNTIF(E20:E150,"teadmata")</f>
        <v>0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1951</v>
      </c>
      <c r="B20" t="s">
        <v>76</v>
      </c>
      <c r="C20" t="s">
        <v>73</v>
      </c>
      <c r="D20" t="s">
        <v>77</v>
      </c>
      <c r="E20" t="s">
        <v>227</v>
      </c>
      <c r="F20" t="s">
        <v>78</v>
      </c>
    </row>
    <row r="21" spans="1:6" x14ac:dyDescent="0.3">
      <c r="A21">
        <v>1955</v>
      </c>
      <c r="B21" t="s">
        <v>79</v>
      </c>
      <c r="C21" t="s">
        <v>73</v>
      </c>
      <c r="D21" t="s">
        <v>80</v>
      </c>
      <c r="E21" t="s">
        <v>9</v>
      </c>
      <c r="F21" t="s">
        <v>81</v>
      </c>
    </row>
    <row r="22" spans="1:6" x14ac:dyDescent="0.3">
      <c r="A22">
        <v>1955</v>
      </c>
      <c r="B22" t="s">
        <v>82</v>
      </c>
      <c r="C22" t="s">
        <v>83</v>
      </c>
      <c r="D22" t="s">
        <v>84</v>
      </c>
      <c r="E22" t="s">
        <v>9</v>
      </c>
      <c r="F22" t="s">
        <v>85</v>
      </c>
    </row>
    <row r="23" spans="1:6" x14ac:dyDescent="0.3">
      <c r="A23">
        <v>1955</v>
      </c>
      <c r="B23" t="s">
        <v>86</v>
      </c>
      <c r="C23" t="s">
        <v>87</v>
      </c>
      <c r="D23" t="s">
        <v>88</v>
      </c>
      <c r="E23" t="s">
        <v>247</v>
      </c>
      <c r="F23" t="s">
        <v>89</v>
      </c>
    </row>
    <row r="24" spans="1:6" x14ac:dyDescent="0.3">
      <c r="A24">
        <v>1955</v>
      </c>
      <c r="B24" t="s">
        <v>90</v>
      </c>
      <c r="C24" t="s">
        <v>91</v>
      </c>
      <c r="D24" t="s">
        <v>92</v>
      </c>
      <c r="E24" t="s">
        <v>2</v>
      </c>
    </row>
    <row r="25" spans="1:6" x14ac:dyDescent="0.3">
      <c r="A25">
        <v>1956</v>
      </c>
      <c r="B25" t="s">
        <v>93</v>
      </c>
      <c r="C25" t="s">
        <v>94</v>
      </c>
      <c r="D25" t="s">
        <v>95</v>
      </c>
      <c r="E25" t="s">
        <v>5</v>
      </c>
      <c r="F25" t="s">
        <v>85</v>
      </c>
    </row>
    <row r="26" spans="1:6" x14ac:dyDescent="0.3">
      <c r="A26">
        <v>1956</v>
      </c>
      <c r="B26" t="s">
        <v>96</v>
      </c>
      <c r="C26" t="s">
        <v>97</v>
      </c>
      <c r="D26" t="s">
        <v>98</v>
      </c>
      <c r="E26" t="s">
        <v>9</v>
      </c>
      <c r="F26" t="s">
        <v>85</v>
      </c>
    </row>
    <row r="27" spans="1:6" x14ac:dyDescent="0.3">
      <c r="A27">
        <v>1956</v>
      </c>
      <c r="B27" t="s">
        <v>99</v>
      </c>
      <c r="C27" t="s">
        <v>100</v>
      </c>
      <c r="D27" t="s">
        <v>101</v>
      </c>
      <c r="E27" t="s">
        <v>2</v>
      </c>
    </row>
    <row r="28" spans="1:6" x14ac:dyDescent="0.3">
      <c r="A28">
        <v>1957</v>
      </c>
      <c r="B28" t="s">
        <v>102</v>
      </c>
      <c r="C28" t="s">
        <v>119</v>
      </c>
      <c r="D28" t="s">
        <v>103</v>
      </c>
      <c r="E28" t="s">
        <v>9</v>
      </c>
      <c r="F28" t="s">
        <v>85</v>
      </c>
    </row>
    <row r="29" spans="1:6" x14ac:dyDescent="0.3">
      <c r="A29">
        <v>1957</v>
      </c>
      <c r="B29" t="s">
        <v>104</v>
      </c>
      <c r="C29" t="s">
        <v>83</v>
      </c>
      <c r="D29" t="s">
        <v>105</v>
      </c>
      <c r="E29" t="s">
        <v>1184</v>
      </c>
      <c r="F29" t="s">
        <v>85</v>
      </c>
    </row>
    <row r="30" spans="1:6" x14ac:dyDescent="0.3">
      <c r="A30">
        <v>1958</v>
      </c>
      <c r="B30" t="s">
        <v>106</v>
      </c>
      <c r="C30" t="s">
        <v>83</v>
      </c>
      <c r="D30" t="s">
        <v>107</v>
      </c>
      <c r="E30" t="s">
        <v>9</v>
      </c>
      <c r="F30" t="s">
        <v>85</v>
      </c>
    </row>
    <row r="31" spans="1:6" x14ac:dyDescent="0.3">
      <c r="A31">
        <v>1958</v>
      </c>
      <c r="B31" t="s">
        <v>108</v>
      </c>
      <c r="C31" t="s">
        <v>109</v>
      </c>
      <c r="E31" t="s">
        <v>110</v>
      </c>
      <c r="F31" t="s">
        <v>85</v>
      </c>
    </row>
    <row r="32" spans="1:6" x14ac:dyDescent="0.3">
      <c r="A32">
        <v>1959</v>
      </c>
      <c r="B32" t="s">
        <v>111</v>
      </c>
      <c r="C32" t="s">
        <v>120</v>
      </c>
      <c r="D32" t="s">
        <v>113</v>
      </c>
      <c r="E32" t="s">
        <v>9</v>
      </c>
      <c r="F32" t="s">
        <v>85</v>
      </c>
    </row>
    <row r="33" spans="1:6" x14ac:dyDescent="0.3">
      <c r="A33">
        <v>1959</v>
      </c>
      <c r="B33" t="s">
        <v>114</v>
      </c>
      <c r="C33" t="s">
        <v>94</v>
      </c>
      <c r="D33" t="s">
        <v>115</v>
      </c>
      <c r="E33" t="s">
        <v>9</v>
      </c>
      <c r="F33" t="s">
        <v>85</v>
      </c>
    </row>
    <row r="34" spans="1:6" x14ac:dyDescent="0.3">
      <c r="A34">
        <v>1959</v>
      </c>
      <c r="B34" t="s">
        <v>116</v>
      </c>
      <c r="C34" t="s">
        <v>97</v>
      </c>
      <c r="D34" t="s">
        <v>117</v>
      </c>
      <c r="E34" t="s">
        <v>9</v>
      </c>
      <c r="F34" t="s">
        <v>85</v>
      </c>
    </row>
    <row r="35" spans="1:6" x14ac:dyDescent="0.3">
      <c r="A35">
        <v>1959</v>
      </c>
      <c r="B35" t="s">
        <v>118</v>
      </c>
      <c r="C35" t="s">
        <v>109</v>
      </c>
      <c r="E35" t="s">
        <v>110</v>
      </c>
      <c r="F35" t="s">
        <v>85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6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21</v>
      </c>
    </row>
    <row r="5" spans="2:3" x14ac:dyDescent="0.3">
      <c r="B5" t="s">
        <v>1189</v>
      </c>
      <c r="C5">
        <f>COUNTIF(E20:E150,"ajalooline draama")</f>
        <v>0</v>
      </c>
    </row>
    <row r="6" spans="2:3" x14ac:dyDescent="0.3">
      <c r="B6" t="s">
        <v>1190</v>
      </c>
      <c r="C6">
        <f>COUNTIF(E20:E150,"lühifilm")</f>
        <v>1</v>
      </c>
    </row>
    <row r="7" spans="2:3" x14ac:dyDescent="0.3">
      <c r="B7" t="s">
        <v>1191</v>
      </c>
      <c r="C7">
        <f>COUNTIF(E20:E150,"sõjafilm")</f>
        <v>1</v>
      </c>
    </row>
    <row r="8" spans="2:3" x14ac:dyDescent="0.3">
      <c r="B8" t="s">
        <v>1192</v>
      </c>
      <c r="C8">
        <f>COUNTIF(E20:E150,"põnevik")</f>
        <v>0</v>
      </c>
    </row>
    <row r="9" spans="2:3" x14ac:dyDescent="0.3">
      <c r="B9" t="s">
        <v>1193</v>
      </c>
      <c r="C9">
        <f>COUNTIF(E20:E150,"seiklusfilm")</f>
        <v>1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5</v>
      </c>
    </row>
    <row r="12" spans="2:3" x14ac:dyDescent="0.3">
      <c r="B12" t="s">
        <v>1196</v>
      </c>
      <c r="C12">
        <f>COUNTIF(E20:E150,"tantsufilm")</f>
        <v>1</v>
      </c>
    </row>
    <row r="13" spans="2:3" x14ac:dyDescent="0.3">
      <c r="B13" t="s">
        <v>1197</v>
      </c>
      <c r="C13">
        <f>COUNTIF(E20:E150,"dokumentaalfilm")</f>
        <v>12</v>
      </c>
    </row>
    <row r="14" spans="2:3" x14ac:dyDescent="0.3">
      <c r="B14" t="s">
        <v>1198</v>
      </c>
      <c r="C14">
        <f>COUNTIF(E20:E150,"nukufilm")</f>
        <v>6</v>
      </c>
    </row>
    <row r="15" spans="2:3" x14ac:dyDescent="0.3">
      <c r="B15" t="s">
        <v>1199</v>
      </c>
      <c r="C15">
        <f>COUNTIF(E20:E150,"joonisfilm")</f>
        <v>0</v>
      </c>
    </row>
    <row r="16" spans="2:3" x14ac:dyDescent="0.3">
      <c r="B16" t="s">
        <v>1200</v>
      </c>
      <c r="C16">
        <f>COUNTIF(E20:E150,"mängufilm")</f>
        <v>3</v>
      </c>
    </row>
    <row r="17" spans="1:6" x14ac:dyDescent="0.3">
      <c r="B17" t="s">
        <v>1201</v>
      </c>
      <c r="C17">
        <f>COUNTIF(E20:E150,"lastefilm")</f>
        <v>0</v>
      </c>
    </row>
    <row r="18" spans="1:6" x14ac:dyDescent="0.3">
      <c r="B18" t="s">
        <v>1202</v>
      </c>
      <c r="C18">
        <f>COUNTIF(E20:E150,"teadmata")</f>
        <v>2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1960</v>
      </c>
      <c r="B20" t="s">
        <v>121</v>
      </c>
      <c r="C20" t="s">
        <v>83</v>
      </c>
      <c r="D20" t="s">
        <v>122</v>
      </c>
      <c r="E20" t="s">
        <v>227</v>
      </c>
      <c r="F20" t="s">
        <v>85</v>
      </c>
    </row>
    <row r="21" spans="1:6" x14ac:dyDescent="0.3">
      <c r="A21">
        <v>1960</v>
      </c>
      <c r="B21" t="s">
        <v>123</v>
      </c>
      <c r="C21" t="s">
        <v>73</v>
      </c>
      <c r="D21" t="s">
        <v>124</v>
      </c>
      <c r="E21" t="s">
        <v>9</v>
      </c>
      <c r="F21" t="s">
        <v>85</v>
      </c>
    </row>
    <row r="22" spans="1:6" x14ac:dyDescent="0.3">
      <c r="A22">
        <v>1960</v>
      </c>
      <c r="B22" t="s">
        <v>125</v>
      </c>
      <c r="C22" t="s">
        <v>126</v>
      </c>
      <c r="D22" t="s">
        <v>127</v>
      </c>
      <c r="E22" t="s">
        <v>1182</v>
      </c>
      <c r="F22" t="s">
        <v>128</v>
      </c>
    </row>
    <row r="23" spans="1:6" x14ac:dyDescent="0.3">
      <c r="A23">
        <v>1960</v>
      </c>
      <c r="B23" t="s">
        <v>129</v>
      </c>
      <c r="C23" t="s">
        <v>109</v>
      </c>
      <c r="E23" t="s">
        <v>247</v>
      </c>
      <c r="F23" t="s">
        <v>130</v>
      </c>
    </row>
    <row r="24" spans="1:6" x14ac:dyDescent="0.3">
      <c r="A24">
        <v>1960</v>
      </c>
      <c r="B24" t="s">
        <v>131</v>
      </c>
      <c r="C24" t="s">
        <v>132</v>
      </c>
      <c r="E24" t="s">
        <v>133</v>
      </c>
      <c r="F24" t="s">
        <v>130</v>
      </c>
    </row>
    <row r="25" spans="1:6" x14ac:dyDescent="0.3">
      <c r="A25">
        <v>1961</v>
      </c>
      <c r="B25" t="s">
        <v>134</v>
      </c>
      <c r="C25" t="s">
        <v>94</v>
      </c>
      <c r="D25" t="s">
        <v>135</v>
      </c>
      <c r="E25" t="s">
        <v>5</v>
      </c>
      <c r="F25" t="s">
        <v>130</v>
      </c>
    </row>
    <row r="26" spans="1:6" x14ac:dyDescent="0.3">
      <c r="A26">
        <v>1961</v>
      </c>
      <c r="B26" t="s">
        <v>136</v>
      </c>
      <c r="C26" t="s">
        <v>243</v>
      </c>
      <c r="D26" t="s">
        <v>137</v>
      </c>
      <c r="E26" t="s">
        <v>9</v>
      </c>
      <c r="F26" t="s">
        <v>130</v>
      </c>
    </row>
    <row r="27" spans="1:6" x14ac:dyDescent="0.3">
      <c r="A27">
        <v>1961</v>
      </c>
      <c r="B27" t="s">
        <v>138</v>
      </c>
      <c r="C27" t="s">
        <v>120</v>
      </c>
      <c r="D27" t="s">
        <v>139</v>
      </c>
      <c r="E27" t="s">
        <v>5</v>
      </c>
      <c r="F27" t="s">
        <v>140</v>
      </c>
    </row>
    <row r="28" spans="1:6" x14ac:dyDescent="0.3">
      <c r="A28">
        <v>1961</v>
      </c>
      <c r="B28" t="s">
        <v>141</v>
      </c>
      <c r="C28" t="s">
        <v>142</v>
      </c>
      <c r="D28" t="s">
        <v>143</v>
      </c>
      <c r="E28" t="s">
        <v>9</v>
      </c>
      <c r="F28" t="s">
        <v>130</v>
      </c>
    </row>
    <row r="29" spans="1:6" x14ac:dyDescent="0.3">
      <c r="A29">
        <v>1961</v>
      </c>
      <c r="B29" t="s">
        <v>144</v>
      </c>
      <c r="C29" t="s">
        <v>109</v>
      </c>
      <c r="E29" t="s">
        <v>1184</v>
      </c>
      <c r="F29" t="s">
        <v>130</v>
      </c>
    </row>
    <row r="30" spans="1:6" x14ac:dyDescent="0.3">
      <c r="A30">
        <v>1961</v>
      </c>
      <c r="B30" t="s">
        <v>145</v>
      </c>
      <c r="C30" t="s">
        <v>109</v>
      </c>
      <c r="E30" t="s">
        <v>110</v>
      </c>
      <c r="F30" t="s">
        <v>130</v>
      </c>
    </row>
    <row r="31" spans="1:6" x14ac:dyDescent="0.3">
      <c r="A31">
        <v>1962</v>
      </c>
      <c r="B31" t="s">
        <v>146</v>
      </c>
      <c r="C31" t="s">
        <v>147</v>
      </c>
      <c r="D31" t="s">
        <v>148</v>
      </c>
      <c r="E31" t="s">
        <v>9</v>
      </c>
      <c r="F31" t="s">
        <v>130</v>
      </c>
    </row>
    <row r="32" spans="1:6" x14ac:dyDescent="0.3">
      <c r="A32">
        <v>1962</v>
      </c>
      <c r="B32" t="s">
        <v>149</v>
      </c>
      <c r="C32" t="s">
        <v>150</v>
      </c>
      <c r="D32" t="s">
        <v>151</v>
      </c>
      <c r="E32" t="s">
        <v>9</v>
      </c>
      <c r="F32" t="s">
        <v>130</v>
      </c>
    </row>
    <row r="33" spans="1:6" x14ac:dyDescent="0.3">
      <c r="A33">
        <v>1962</v>
      </c>
      <c r="B33" t="s">
        <v>153</v>
      </c>
      <c r="C33" t="s">
        <v>97</v>
      </c>
      <c r="D33" t="s">
        <v>154</v>
      </c>
      <c r="E33" t="s">
        <v>9</v>
      </c>
      <c r="F33" t="s">
        <v>130</v>
      </c>
    </row>
    <row r="34" spans="1:6" x14ac:dyDescent="0.3">
      <c r="A34">
        <v>1962</v>
      </c>
      <c r="B34" t="s">
        <v>155</v>
      </c>
      <c r="C34" t="s">
        <v>132</v>
      </c>
      <c r="E34" t="s">
        <v>133</v>
      </c>
      <c r="F34" t="s">
        <v>130</v>
      </c>
    </row>
    <row r="35" spans="1:6" x14ac:dyDescent="0.3">
      <c r="A35">
        <v>1962</v>
      </c>
      <c r="B35" t="s">
        <v>156</v>
      </c>
      <c r="C35" t="s">
        <v>157</v>
      </c>
      <c r="E35" t="s">
        <v>133</v>
      </c>
      <c r="F35" t="s">
        <v>128</v>
      </c>
    </row>
    <row r="36" spans="1:6" x14ac:dyDescent="0.3">
      <c r="A36">
        <v>1962</v>
      </c>
      <c r="B36" t="s">
        <v>158</v>
      </c>
      <c r="C36" t="s">
        <v>109</v>
      </c>
      <c r="E36" t="s">
        <v>110</v>
      </c>
      <c r="F36" t="s">
        <v>130</v>
      </c>
    </row>
    <row r="37" spans="1:6" x14ac:dyDescent="0.3">
      <c r="A37">
        <v>1962</v>
      </c>
      <c r="B37" t="s">
        <v>159</v>
      </c>
      <c r="C37" t="s">
        <v>109</v>
      </c>
      <c r="E37" t="s">
        <v>227</v>
      </c>
      <c r="F37" t="s">
        <v>130</v>
      </c>
    </row>
    <row r="38" spans="1:6" x14ac:dyDescent="0.3">
      <c r="A38">
        <v>1962</v>
      </c>
      <c r="B38" t="s">
        <v>160</v>
      </c>
      <c r="C38" t="s">
        <v>126</v>
      </c>
      <c r="E38" t="s">
        <v>133</v>
      </c>
      <c r="F38" t="s">
        <v>128</v>
      </c>
    </row>
    <row r="39" spans="1:6" x14ac:dyDescent="0.3">
      <c r="A39">
        <v>1963</v>
      </c>
      <c r="B39" t="s">
        <v>161</v>
      </c>
      <c r="C39" t="s">
        <v>112</v>
      </c>
      <c r="D39" t="s">
        <v>162</v>
      </c>
      <c r="E39" t="s">
        <v>5</v>
      </c>
      <c r="F39" t="s">
        <v>130</v>
      </c>
    </row>
    <row r="40" spans="1:6" x14ac:dyDescent="0.3">
      <c r="A40">
        <v>1963</v>
      </c>
      <c r="B40" t="s">
        <v>163</v>
      </c>
      <c r="C40" t="s">
        <v>147</v>
      </c>
      <c r="D40" t="s">
        <v>164</v>
      </c>
      <c r="E40" t="s">
        <v>227</v>
      </c>
      <c r="F40" t="s">
        <v>130</v>
      </c>
    </row>
    <row r="41" spans="1:6" x14ac:dyDescent="0.3">
      <c r="A41">
        <v>1963</v>
      </c>
      <c r="B41" t="s">
        <v>165</v>
      </c>
      <c r="C41" t="s">
        <v>166</v>
      </c>
      <c r="D41" t="s">
        <v>167</v>
      </c>
      <c r="E41" t="s">
        <v>227</v>
      </c>
      <c r="F41" t="s">
        <v>130</v>
      </c>
    </row>
    <row r="42" spans="1:6" x14ac:dyDescent="0.3">
      <c r="A42">
        <v>1963</v>
      </c>
      <c r="B42" t="s">
        <v>168</v>
      </c>
      <c r="C42" t="s">
        <v>169</v>
      </c>
      <c r="E42" t="s">
        <v>5</v>
      </c>
      <c r="F42" t="s">
        <v>130</v>
      </c>
    </row>
    <row r="43" spans="1:6" x14ac:dyDescent="0.3">
      <c r="A43">
        <v>1964</v>
      </c>
      <c r="B43" t="s">
        <v>170</v>
      </c>
      <c r="C43" t="s">
        <v>239</v>
      </c>
      <c r="D43" t="s">
        <v>171</v>
      </c>
      <c r="E43" t="s">
        <v>9</v>
      </c>
      <c r="F43" t="s">
        <v>130</v>
      </c>
    </row>
    <row r="44" spans="1:6" x14ac:dyDescent="0.3">
      <c r="A44">
        <v>1964</v>
      </c>
      <c r="B44" t="s">
        <v>172</v>
      </c>
      <c r="C44" t="s">
        <v>97</v>
      </c>
      <c r="D44" t="s">
        <v>173</v>
      </c>
      <c r="E44" t="s">
        <v>9</v>
      </c>
      <c r="F44" t="s">
        <v>130</v>
      </c>
    </row>
    <row r="45" spans="1:6" x14ac:dyDescent="0.3">
      <c r="A45">
        <v>1964</v>
      </c>
      <c r="B45" t="s">
        <v>174</v>
      </c>
      <c r="C45" t="s">
        <v>169</v>
      </c>
      <c r="E45" t="s">
        <v>110</v>
      </c>
      <c r="F45" t="s">
        <v>130</v>
      </c>
    </row>
    <row r="46" spans="1:6" x14ac:dyDescent="0.3">
      <c r="A46">
        <v>1965</v>
      </c>
      <c r="B46" t="s">
        <v>175</v>
      </c>
      <c r="C46" t="s">
        <v>147</v>
      </c>
      <c r="D46" t="s">
        <v>176</v>
      </c>
      <c r="E46" t="s">
        <v>9</v>
      </c>
      <c r="F46" t="s">
        <v>130</v>
      </c>
    </row>
    <row r="47" spans="1:6" x14ac:dyDescent="0.3">
      <c r="A47">
        <v>1965</v>
      </c>
      <c r="B47" t="s">
        <v>177</v>
      </c>
      <c r="C47" t="s">
        <v>150</v>
      </c>
      <c r="D47" t="s">
        <v>178</v>
      </c>
      <c r="E47" t="s">
        <v>1183</v>
      </c>
      <c r="F47" t="s">
        <v>130</v>
      </c>
    </row>
    <row r="48" spans="1:6" x14ac:dyDescent="0.3">
      <c r="A48">
        <v>1965</v>
      </c>
      <c r="B48" t="s">
        <v>179</v>
      </c>
      <c r="C48" t="s">
        <v>166</v>
      </c>
      <c r="D48" t="s">
        <v>180</v>
      </c>
      <c r="E48" t="s">
        <v>247</v>
      </c>
      <c r="F48" t="s">
        <v>130</v>
      </c>
    </row>
    <row r="49" spans="1:6" x14ac:dyDescent="0.3">
      <c r="A49">
        <v>1965</v>
      </c>
      <c r="B49" t="s">
        <v>181</v>
      </c>
      <c r="C49" t="s">
        <v>182</v>
      </c>
      <c r="E49" t="s">
        <v>9</v>
      </c>
      <c r="F49" t="s">
        <v>128</v>
      </c>
    </row>
    <row r="50" spans="1:6" x14ac:dyDescent="0.3">
      <c r="A50">
        <v>1965</v>
      </c>
      <c r="B50" t="s">
        <v>183</v>
      </c>
      <c r="C50" t="s">
        <v>169</v>
      </c>
      <c r="E50" t="s">
        <v>110</v>
      </c>
      <c r="F50" t="s">
        <v>130</v>
      </c>
    </row>
    <row r="51" spans="1:6" x14ac:dyDescent="0.3">
      <c r="A51">
        <v>1966</v>
      </c>
      <c r="B51" t="s">
        <v>184</v>
      </c>
      <c r="C51" t="s">
        <v>142</v>
      </c>
      <c r="D51" t="s">
        <v>185</v>
      </c>
      <c r="E51" t="s">
        <v>9</v>
      </c>
      <c r="F51" t="s">
        <v>130</v>
      </c>
    </row>
    <row r="52" spans="1:6" x14ac:dyDescent="0.3">
      <c r="A52">
        <v>1966</v>
      </c>
      <c r="B52" t="s">
        <v>186</v>
      </c>
      <c r="C52" t="s">
        <v>187</v>
      </c>
      <c r="D52" t="s">
        <v>188</v>
      </c>
      <c r="E52" t="s">
        <v>9</v>
      </c>
      <c r="F52" t="s">
        <v>130</v>
      </c>
    </row>
    <row r="53" spans="1:6" x14ac:dyDescent="0.3">
      <c r="A53">
        <v>1966</v>
      </c>
      <c r="B53" t="s">
        <v>189</v>
      </c>
      <c r="C53" t="s">
        <v>182</v>
      </c>
      <c r="D53" t="s">
        <v>190</v>
      </c>
      <c r="E53" t="s">
        <v>9</v>
      </c>
      <c r="F53" t="s">
        <v>128</v>
      </c>
    </row>
    <row r="54" spans="1:6" x14ac:dyDescent="0.3">
      <c r="A54">
        <v>1966</v>
      </c>
      <c r="B54" t="s">
        <v>191</v>
      </c>
      <c r="C54" t="s">
        <v>166</v>
      </c>
      <c r="D54" t="s">
        <v>192</v>
      </c>
      <c r="E54" t="s">
        <v>9</v>
      </c>
      <c r="F54" t="s">
        <v>130</v>
      </c>
    </row>
    <row r="55" spans="1:6" x14ac:dyDescent="0.3">
      <c r="A55">
        <v>1966</v>
      </c>
      <c r="B55" t="s">
        <v>193</v>
      </c>
      <c r="C55" t="s">
        <v>126</v>
      </c>
      <c r="E55" t="s">
        <v>1182</v>
      </c>
      <c r="F55" t="s">
        <v>128</v>
      </c>
    </row>
    <row r="56" spans="1:6" x14ac:dyDescent="0.3">
      <c r="A56">
        <v>1966</v>
      </c>
      <c r="B56" t="s">
        <v>194</v>
      </c>
      <c r="C56" t="s">
        <v>169</v>
      </c>
      <c r="E56" t="s">
        <v>333</v>
      </c>
      <c r="F56" t="s">
        <v>130</v>
      </c>
    </row>
    <row r="57" spans="1:6" x14ac:dyDescent="0.3">
      <c r="A57">
        <v>1967</v>
      </c>
      <c r="B57" t="s">
        <v>195</v>
      </c>
      <c r="C57" t="s">
        <v>147</v>
      </c>
      <c r="D57" t="s">
        <v>196</v>
      </c>
      <c r="E57" t="s">
        <v>9</v>
      </c>
      <c r="F57" t="s">
        <v>130</v>
      </c>
    </row>
    <row r="58" spans="1:6" x14ac:dyDescent="0.3">
      <c r="A58">
        <v>1967</v>
      </c>
      <c r="B58" t="s">
        <v>197</v>
      </c>
      <c r="C58" t="s">
        <v>166</v>
      </c>
      <c r="D58" t="s">
        <v>198</v>
      </c>
      <c r="E58" t="s">
        <v>5</v>
      </c>
      <c r="F58" t="s">
        <v>130</v>
      </c>
    </row>
    <row r="59" spans="1:6" x14ac:dyDescent="0.3">
      <c r="A59">
        <v>1967</v>
      </c>
      <c r="B59" t="s">
        <v>199</v>
      </c>
      <c r="C59" t="s">
        <v>169</v>
      </c>
      <c r="E59" t="s">
        <v>110</v>
      </c>
      <c r="F59" t="s">
        <v>130</v>
      </c>
    </row>
    <row r="60" spans="1:6" x14ac:dyDescent="0.3">
      <c r="A60">
        <v>1967</v>
      </c>
      <c r="B60" t="s">
        <v>200</v>
      </c>
      <c r="C60" t="s">
        <v>169</v>
      </c>
      <c r="E60" t="s">
        <v>247</v>
      </c>
      <c r="F60" t="s">
        <v>130</v>
      </c>
    </row>
    <row r="61" spans="1:6" x14ac:dyDescent="0.3">
      <c r="A61">
        <v>1968</v>
      </c>
      <c r="B61" t="s">
        <v>201</v>
      </c>
      <c r="C61" t="s">
        <v>150</v>
      </c>
      <c r="D61" t="s">
        <v>202</v>
      </c>
      <c r="E61" t="s">
        <v>9</v>
      </c>
      <c r="F61" t="s">
        <v>130</v>
      </c>
    </row>
    <row r="62" spans="1:6" x14ac:dyDescent="0.3">
      <c r="A62">
        <v>1968</v>
      </c>
      <c r="B62" t="s">
        <v>203</v>
      </c>
      <c r="C62" t="s">
        <v>204</v>
      </c>
      <c r="D62" t="s">
        <v>205</v>
      </c>
      <c r="E62" t="s">
        <v>5</v>
      </c>
      <c r="F62" t="s">
        <v>128</v>
      </c>
    </row>
    <row r="63" spans="1:6" x14ac:dyDescent="0.3">
      <c r="A63">
        <v>1968</v>
      </c>
      <c r="B63" t="s">
        <v>206</v>
      </c>
      <c r="C63" t="s">
        <v>207</v>
      </c>
      <c r="D63" t="s">
        <v>208</v>
      </c>
      <c r="E63" t="s">
        <v>9</v>
      </c>
      <c r="F63" t="s">
        <v>128</v>
      </c>
    </row>
    <row r="64" spans="1:6" x14ac:dyDescent="0.3">
      <c r="A64">
        <v>1968</v>
      </c>
      <c r="B64" t="s">
        <v>209</v>
      </c>
      <c r="C64" t="s">
        <v>147</v>
      </c>
      <c r="D64" t="s">
        <v>210</v>
      </c>
      <c r="E64" t="s">
        <v>9</v>
      </c>
      <c r="F64" t="s">
        <v>130</v>
      </c>
    </row>
    <row r="65" spans="1:6" x14ac:dyDescent="0.3">
      <c r="A65">
        <v>1968</v>
      </c>
      <c r="B65" t="s">
        <v>211</v>
      </c>
      <c r="C65" t="s">
        <v>126</v>
      </c>
      <c r="E65" t="s">
        <v>9</v>
      </c>
      <c r="F65" t="s">
        <v>128</v>
      </c>
    </row>
    <row r="66" spans="1:6" x14ac:dyDescent="0.3">
      <c r="A66">
        <v>1968</v>
      </c>
      <c r="B66" t="s">
        <v>212</v>
      </c>
      <c r="C66" t="s">
        <v>142</v>
      </c>
      <c r="D66" t="s">
        <v>213</v>
      </c>
      <c r="E66" t="s">
        <v>31</v>
      </c>
      <c r="F66" t="s">
        <v>130</v>
      </c>
    </row>
    <row r="67" spans="1:6" x14ac:dyDescent="0.3">
      <c r="A67">
        <v>1968</v>
      </c>
      <c r="B67" t="s">
        <v>214</v>
      </c>
      <c r="C67" t="s">
        <v>169</v>
      </c>
      <c r="E67" t="s">
        <v>110</v>
      </c>
      <c r="F67" t="s">
        <v>130</v>
      </c>
    </row>
    <row r="68" spans="1:6" x14ac:dyDescent="0.3">
      <c r="A68">
        <v>1968</v>
      </c>
      <c r="B68" t="s">
        <v>215</v>
      </c>
      <c r="C68" t="s">
        <v>216</v>
      </c>
      <c r="E68" t="s">
        <v>133</v>
      </c>
    </row>
    <row r="69" spans="1:6" x14ac:dyDescent="0.3">
      <c r="A69">
        <v>1969</v>
      </c>
      <c r="B69" t="s">
        <v>217</v>
      </c>
      <c r="C69" t="s">
        <v>166</v>
      </c>
      <c r="D69" t="s">
        <v>218</v>
      </c>
      <c r="E69" t="s">
        <v>9</v>
      </c>
      <c r="F69" t="s">
        <v>130</v>
      </c>
    </row>
    <row r="70" spans="1:6" x14ac:dyDescent="0.3">
      <c r="A70">
        <v>1969</v>
      </c>
      <c r="B70" t="s">
        <v>219</v>
      </c>
      <c r="C70" t="s">
        <v>220</v>
      </c>
      <c r="D70" t="s">
        <v>221</v>
      </c>
      <c r="E70" t="s">
        <v>9</v>
      </c>
      <c r="F70" t="s">
        <v>130</v>
      </c>
    </row>
    <row r="71" spans="1:6" x14ac:dyDescent="0.3">
      <c r="A71">
        <v>1969</v>
      </c>
      <c r="B71" t="s">
        <v>222</v>
      </c>
      <c r="C71" t="s">
        <v>187</v>
      </c>
      <c r="D71" t="s">
        <v>223</v>
      </c>
      <c r="E71" t="s">
        <v>47</v>
      </c>
      <c r="F71" t="s">
        <v>130</v>
      </c>
    </row>
    <row r="72" spans="1:6" x14ac:dyDescent="0.3">
      <c r="A72">
        <v>1969</v>
      </c>
      <c r="B72" t="s">
        <v>224</v>
      </c>
      <c r="C72" t="s">
        <v>225</v>
      </c>
      <c r="D72" t="s">
        <v>226</v>
      </c>
      <c r="E72" t="s">
        <v>227</v>
      </c>
      <c r="F72" t="s">
        <v>130</v>
      </c>
    </row>
    <row r="73" spans="1:6" x14ac:dyDescent="0.3">
      <c r="A73">
        <v>1969</v>
      </c>
      <c r="B73" t="s">
        <v>228</v>
      </c>
      <c r="C73" t="s">
        <v>240</v>
      </c>
      <c r="E73" t="s">
        <v>133</v>
      </c>
      <c r="F73" t="s">
        <v>130</v>
      </c>
    </row>
    <row r="74" spans="1:6" x14ac:dyDescent="0.3">
      <c r="A74">
        <v>1969</v>
      </c>
      <c r="B74" t="s">
        <v>229</v>
      </c>
      <c r="C74" t="s">
        <v>241</v>
      </c>
      <c r="E74" t="s">
        <v>133</v>
      </c>
      <c r="F74" t="s">
        <v>130</v>
      </c>
    </row>
    <row r="75" spans="1:6" x14ac:dyDescent="0.3">
      <c r="A75">
        <v>1969</v>
      </c>
      <c r="B75" t="s">
        <v>230</v>
      </c>
      <c r="C75" t="s">
        <v>142</v>
      </c>
      <c r="E75" t="s">
        <v>133</v>
      </c>
      <c r="F75" t="s">
        <v>130</v>
      </c>
    </row>
    <row r="76" spans="1:6" x14ac:dyDescent="0.3">
      <c r="A76">
        <v>1969</v>
      </c>
      <c r="B76" t="s">
        <v>231</v>
      </c>
      <c r="C76" t="s">
        <v>232</v>
      </c>
      <c r="E76" t="s">
        <v>133</v>
      </c>
      <c r="F76" t="s">
        <v>130</v>
      </c>
    </row>
    <row r="77" spans="1:6" x14ac:dyDescent="0.3">
      <c r="A77">
        <v>1969</v>
      </c>
      <c r="B77" t="s">
        <v>233</v>
      </c>
      <c r="C77" t="s">
        <v>234</v>
      </c>
      <c r="E77" t="s">
        <v>133</v>
      </c>
      <c r="F77" t="s">
        <v>130</v>
      </c>
    </row>
    <row r="78" spans="1:6" x14ac:dyDescent="0.3">
      <c r="A78">
        <v>1969</v>
      </c>
      <c r="B78" t="s">
        <v>235</v>
      </c>
      <c r="C78" t="s">
        <v>242</v>
      </c>
      <c r="E78" t="s">
        <v>133</v>
      </c>
      <c r="F78" t="s">
        <v>128</v>
      </c>
    </row>
    <row r="79" spans="1:6" x14ac:dyDescent="0.3">
      <c r="A79">
        <v>1969</v>
      </c>
      <c r="B79" t="s">
        <v>237</v>
      </c>
      <c r="C79" t="s">
        <v>238</v>
      </c>
      <c r="E79" t="s">
        <v>133</v>
      </c>
      <c r="F79" t="s">
        <v>128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4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7</v>
      </c>
    </row>
    <row r="5" spans="2:3" x14ac:dyDescent="0.3">
      <c r="B5" t="s">
        <v>1189</v>
      </c>
      <c r="C5">
        <f>COUNTIF(E20:E150,"ajalooline draama")</f>
        <v>0</v>
      </c>
    </row>
    <row r="6" spans="2:3" x14ac:dyDescent="0.3">
      <c r="B6" t="s">
        <v>1190</v>
      </c>
      <c r="C6">
        <f>COUNTIF(E20:E150,"lühifilm")</f>
        <v>3</v>
      </c>
    </row>
    <row r="7" spans="2:3" x14ac:dyDescent="0.3">
      <c r="B7" t="s">
        <v>1191</v>
      </c>
      <c r="C7">
        <f>COUNTIF(E20:E150,"sõjafilm")</f>
        <v>0</v>
      </c>
    </row>
    <row r="8" spans="2:3" x14ac:dyDescent="0.3">
      <c r="B8" t="s">
        <v>1192</v>
      </c>
      <c r="C8">
        <f>COUNTIF(E20:E150,"põnevik")</f>
        <v>0</v>
      </c>
    </row>
    <row r="9" spans="2:3" x14ac:dyDescent="0.3">
      <c r="B9" t="s">
        <v>1193</v>
      </c>
      <c r="C9">
        <f>COUNTIF(E20:E150,"seiklusfilm")</f>
        <v>1</v>
      </c>
    </row>
    <row r="10" spans="2:3" x14ac:dyDescent="0.3">
      <c r="B10" t="s">
        <v>1194</v>
      </c>
      <c r="C10">
        <f>COUNTIF(E20:E150,"ulmefilm")</f>
        <v>1</v>
      </c>
    </row>
    <row r="11" spans="2:3" x14ac:dyDescent="0.3">
      <c r="B11" t="s">
        <v>1195</v>
      </c>
      <c r="C11">
        <f>COUNTIF(E20:E150,"muusikafilm")</f>
        <v>4</v>
      </c>
    </row>
    <row r="12" spans="2:3" x14ac:dyDescent="0.3">
      <c r="B12" t="s">
        <v>1196</v>
      </c>
      <c r="C12">
        <f>COUNTIF(E20:E150,"tantsufilm")</f>
        <v>1</v>
      </c>
    </row>
    <row r="13" spans="2:3" x14ac:dyDescent="0.3">
      <c r="B13" t="s">
        <v>1197</v>
      </c>
      <c r="C13">
        <f>COUNTIF(E20:E150,"dokumentaalfilm")</f>
        <v>4</v>
      </c>
    </row>
    <row r="14" spans="2:3" x14ac:dyDescent="0.3">
      <c r="B14" t="s">
        <v>1198</v>
      </c>
      <c r="C14">
        <f>COUNTIF(E20:E150,"nukufilm")</f>
        <v>4</v>
      </c>
    </row>
    <row r="15" spans="2:3" x14ac:dyDescent="0.3">
      <c r="B15" t="s">
        <v>1199</v>
      </c>
      <c r="C15">
        <f>COUNTIF(E20:E150,"joonisfilm")</f>
        <v>0</v>
      </c>
    </row>
    <row r="16" spans="2:3" x14ac:dyDescent="0.3">
      <c r="B16" t="s">
        <v>1200</v>
      </c>
      <c r="C16">
        <f>COUNTIF(E20:E150,"mängufilm")</f>
        <v>28</v>
      </c>
    </row>
    <row r="17" spans="1:6" x14ac:dyDescent="0.3">
      <c r="B17" t="s">
        <v>1201</v>
      </c>
      <c r="C17">
        <f>COUNTIF(E20:E150,"lastefilm")</f>
        <v>1</v>
      </c>
    </row>
    <row r="18" spans="1:6" x14ac:dyDescent="0.3">
      <c r="B18" t="s">
        <v>1202</v>
      </c>
      <c r="C18">
        <f>COUNTIF(E20:E150,"teadmata")</f>
        <v>1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1970</v>
      </c>
      <c r="B20" t="s">
        <v>244</v>
      </c>
      <c r="C20" t="s">
        <v>216</v>
      </c>
      <c r="E20" t="s">
        <v>227</v>
      </c>
      <c r="F20" t="s">
        <v>130</v>
      </c>
    </row>
    <row r="21" spans="1:6" x14ac:dyDescent="0.3">
      <c r="A21">
        <v>1970</v>
      </c>
      <c r="B21" t="s">
        <v>245</v>
      </c>
      <c r="C21" t="s">
        <v>166</v>
      </c>
      <c r="D21" t="s">
        <v>246</v>
      </c>
      <c r="E21" t="s">
        <v>247</v>
      </c>
      <c r="F21" t="s">
        <v>130</v>
      </c>
    </row>
    <row r="22" spans="1:6" x14ac:dyDescent="0.3">
      <c r="A22">
        <v>1970</v>
      </c>
      <c r="B22" t="s">
        <v>248</v>
      </c>
      <c r="C22" t="s">
        <v>249</v>
      </c>
      <c r="D22" t="s">
        <v>250</v>
      </c>
      <c r="E22" t="s">
        <v>247</v>
      </c>
      <c r="F22" t="s">
        <v>130</v>
      </c>
    </row>
    <row r="23" spans="1:6" x14ac:dyDescent="0.3">
      <c r="A23">
        <v>1970</v>
      </c>
      <c r="B23" t="s">
        <v>251</v>
      </c>
      <c r="C23" t="s">
        <v>252</v>
      </c>
      <c r="D23" t="s">
        <v>253</v>
      </c>
      <c r="E23" t="s">
        <v>247</v>
      </c>
      <c r="F23" t="s">
        <v>130</v>
      </c>
    </row>
    <row r="24" spans="1:6" x14ac:dyDescent="0.3">
      <c r="A24">
        <v>1971</v>
      </c>
      <c r="B24" t="s">
        <v>254</v>
      </c>
      <c r="C24" t="s">
        <v>220</v>
      </c>
      <c r="D24" t="s">
        <v>255</v>
      </c>
      <c r="E24" t="s">
        <v>247</v>
      </c>
      <c r="F24" t="s">
        <v>130</v>
      </c>
    </row>
    <row r="25" spans="1:6" x14ac:dyDescent="0.3">
      <c r="A25">
        <v>1971</v>
      </c>
      <c r="B25" t="s">
        <v>256</v>
      </c>
      <c r="C25" t="s">
        <v>182</v>
      </c>
      <c r="D25" t="s">
        <v>257</v>
      </c>
      <c r="E25" t="s">
        <v>5</v>
      </c>
      <c r="F25" t="s">
        <v>130</v>
      </c>
    </row>
    <row r="26" spans="1:6" x14ac:dyDescent="0.3">
      <c r="A26">
        <v>1971</v>
      </c>
      <c r="B26" t="s">
        <v>258</v>
      </c>
      <c r="C26" t="s">
        <v>249</v>
      </c>
      <c r="D26" t="s">
        <v>259</v>
      </c>
      <c r="E26" t="s">
        <v>9</v>
      </c>
      <c r="F26" t="s">
        <v>130</v>
      </c>
    </row>
    <row r="27" spans="1:6" x14ac:dyDescent="0.3">
      <c r="A27">
        <v>1971</v>
      </c>
      <c r="B27" t="s">
        <v>260</v>
      </c>
      <c r="C27" t="s">
        <v>147</v>
      </c>
      <c r="D27" t="s">
        <v>261</v>
      </c>
      <c r="E27" t="s">
        <v>247</v>
      </c>
      <c r="F27" t="s">
        <v>130</v>
      </c>
    </row>
    <row r="28" spans="1:6" x14ac:dyDescent="0.3">
      <c r="A28">
        <v>1971</v>
      </c>
      <c r="B28" t="s">
        <v>262</v>
      </c>
      <c r="C28" t="s">
        <v>169</v>
      </c>
      <c r="E28" t="s">
        <v>110</v>
      </c>
      <c r="F28" t="s">
        <v>130</v>
      </c>
    </row>
    <row r="29" spans="1:6" x14ac:dyDescent="0.3">
      <c r="A29">
        <v>1972</v>
      </c>
      <c r="B29" t="s">
        <v>263</v>
      </c>
      <c r="C29" t="s">
        <v>147</v>
      </c>
      <c r="D29" t="s">
        <v>264</v>
      </c>
      <c r="E29" t="s">
        <v>1184</v>
      </c>
      <c r="F29" t="s">
        <v>130</v>
      </c>
    </row>
    <row r="30" spans="1:6" x14ac:dyDescent="0.3">
      <c r="A30">
        <v>1972</v>
      </c>
      <c r="B30" t="s">
        <v>265</v>
      </c>
      <c r="C30" t="s">
        <v>225</v>
      </c>
      <c r="D30" t="s">
        <v>266</v>
      </c>
      <c r="E30" t="s">
        <v>47</v>
      </c>
      <c r="F30" t="s">
        <v>130</v>
      </c>
    </row>
    <row r="31" spans="1:6" x14ac:dyDescent="0.3">
      <c r="A31">
        <v>1972</v>
      </c>
      <c r="B31" t="s">
        <v>267</v>
      </c>
      <c r="C31" t="s">
        <v>166</v>
      </c>
      <c r="D31" t="s">
        <v>268</v>
      </c>
      <c r="E31" t="s">
        <v>247</v>
      </c>
      <c r="F31" t="s">
        <v>130</v>
      </c>
    </row>
    <row r="32" spans="1:6" x14ac:dyDescent="0.3">
      <c r="A32">
        <v>1972</v>
      </c>
      <c r="B32" t="s">
        <v>269</v>
      </c>
      <c r="C32" t="s">
        <v>204</v>
      </c>
      <c r="D32" t="s">
        <v>270</v>
      </c>
      <c r="E32" t="s">
        <v>9</v>
      </c>
      <c r="F32" t="s">
        <v>128</v>
      </c>
    </row>
    <row r="33" spans="1:6" x14ac:dyDescent="0.3">
      <c r="A33">
        <v>1972</v>
      </c>
      <c r="B33" t="s">
        <v>271</v>
      </c>
      <c r="C33" t="s">
        <v>272</v>
      </c>
      <c r="E33" t="s">
        <v>133</v>
      </c>
    </row>
    <row r="34" spans="1:6" x14ac:dyDescent="0.3">
      <c r="A34">
        <v>1973</v>
      </c>
      <c r="B34" t="s">
        <v>273</v>
      </c>
      <c r="C34" t="s">
        <v>249</v>
      </c>
      <c r="D34" t="s">
        <v>274</v>
      </c>
      <c r="E34" t="s">
        <v>247</v>
      </c>
      <c r="F34" t="s">
        <v>130</v>
      </c>
    </row>
    <row r="35" spans="1:6" x14ac:dyDescent="0.3">
      <c r="A35">
        <v>1973</v>
      </c>
      <c r="B35" t="s">
        <v>275</v>
      </c>
      <c r="C35" t="s">
        <v>276</v>
      </c>
      <c r="D35" t="s">
        <v>277</v>
      </c>
      <c r="E35" t="s">
        <v>278</v>
      </c>
      <c r="F35" t="s">
        <v>130</v>
      </c>
    </row>
    <row r="36" spans="1:6" x14ac:dyDescent="0.3">
      <c r="A36">
        <v>1973</v>
      </c>
      <c r="B36" t="s">
        <v>279</v>
      </c>
      <c r="C36" t="s">
        <v>150</v>
      </c>
      <c r="D36" t="s">
        <v>280</v>
      </c>
      <c r="E36" t="s">
        <v>247</v>
      </c>
      <c r="F36" t="s">
        <v>130</v>
      </c>
    </row>
    <row r="37" spans="1:6" x14ac:dyDescent="0.3">
      <c r="A37">
        <v>1973</v>
      </c>
      <c r="B37" t="s">
        <v>281</v>
      </c>
      <c r="C37" t="s">
        <v>126</v>
      </c>
      <c r="D37" t="s">
        <v>282</v>
      </c>
      <c r="E37" t="s">
        <v>227</v>
      </c>
      <c r="F37" t="s">
        <v>130</v>
      </c>
    </row>
    <row r="38" spans="1:6" x14ac:dyDescent="0.3">
      <c r="A38">
        <v>1974</v>
      </c>
      <c r="B38" t="s">
        <v>283</v>
      </c>
      <c r="C38" t="s">
        <v>147</v>
      </c>
      <c r="D38" t="s">
        <v>284</v>
      </c>
      <c r="E38" t="s">
        <v>247</v>
      </c>
      <c r="F38" t="s">
        <v>130</v>
      </c>
    </row>
    <row r="39" spans="1:6" x14ac:dyDescent="0.3">
      <c r="A39">
        <v>1974</v>
      </c>
      <c r="B39" t="s">
        <v>285</v>
      </c>
      <c r="C39" t="s">
        <v>166</v>
      </c>
      <c r="D39" t="s">
        <v>286</v>
      </c>
      <c r="E39" t="s">
        <v>247</v>
      </c>
      <c r="F39" t="s">
        <v>130</v>
      </c>
    </row>
    <row r="40" spans="1:6" x14ac:dyDescent="0.3">
      <c r="A40">
        <v>1974</v>
      </c>
      <c r="B40" t="s">
        <v>287</v>
      </c>
      <c r="C40" t="s">
        <v>126</v>
      </c>
      <c r="D40" t="s">
        <v>288</v>
      </c>
      <c r="E40" t="s">
        <v>227</v>
      </c>
      <c r="F40" t="s">
        <v>130</v>
      </c>
    </row>
    <row r="41" spans="1:6" x14ac:dyDescent="0.3">
      <c r="A41">
        <v>1974</v>
      </c>
      <c r="B41" t="s">
        <v>289</v>
      </c>
      <c r="C41" t="s">
        <v>290</v>
      </c>
      <c r="D41" t="s">
        <v>291</v>
      </c>
      <c r="E41" t="s">
        <v>227</v>
      </c>
      <c r="F41" t="s">
        <v>130</v>
      </c>
    </row>
    <row r="42" spans="1:6" x14ac:dyDescent="0.3">
      <c r="A42">
        <v>1974</v>
      </c>
      <c r="B42" t="s">
        <v>292</v>
      </c>
      <c r="C42" t="s">
        <v>293</v>
      </c>
      <c r="D42" t="s">
        <v>294</v>
      </c>
      <c r="E42" t="s">
        <v>5</v>
      </c>
      <c r="F42" t="s">
        <v>130</v>
      </c>
    </row>
    <row r="43" spans="1:6" x14ac:dyDescent="0.3">
      <c r="A43">
        <v>1975</v>
      </c>
      <c r="B43" t="s">
        <v>295</v>
      </c>
      <c r="C43" t="s">
        <v>187</v>
      </c>
      <c r="D43" t="s">
        <v>296</v>
      </c>
      <c r="E43" t="s">
        <v>247</v>
      </c>
      <c r="F43" t="s">
        <v>130</v>
      </c>
    </row>
    <row r="44" spans="1:6" x14ac:dyDescent="0.3">
      <c r="A44">
        <v>1975</v>
      </c>
      <c r="B44" t="s">
        <v>297</v>
      </c>
      <c r="C44" t="s">
        <v>298</v>
      </c>
      <c r="D44" t="s">
        <v>299</v>
      </c>
      <c r="E44" t="s">
        <v>247</v>
      </c>
      <c r="F44" t="s">
        <v>130</v>
      </c>
    </row>
    <row r="45" spans="1:6" x14ac:dyDescent="0.3">
      <c r="A45">
        <v>1975</v>
      </c>
      <c r="B45" t="s">
        <v>300</v>
      </c>
      <c r="C45" t="s">
        <v>301</v>
      </c>
      <c r="D45" t="s">
        <v>302</v>
      </c>
      <c r="E45" t="s">
        <v>247</v>
      </c>
      <c r="F45" t="s">
        <v>130</v>
      </c>
    </row>
    <row r="46" spans="1:6" x14ac:dyDescent="0.3">
      <c r="A46">
        <v>1975</v>
      </c>
      <c r="B46" t="s">
        <v>303</v>
      </c>
      <c r="C46" t="s">
        <v>304</v>
      </c>
      <c r="D46" t="s">
        <v>305</v>
      </c>
      <c r="E46" t="s">
        <v>247</v>
      </c>
      <c r="F46" t="s">
        <v>130</v>
      </c>
    </row>
    <row r="47" spans="1:6" x14ac:dyDescent="0.3">
      <c r="A47">
        <v>1975</v>
      </c>
      <c r="B47" t="s">
        <v>306</v>
      </c>
      <c r="C47" t="s">
        <v>232</v>
      </c>
      <c r="D47" t="s">
        <v>307</v>
      </c>
      <c r="E47" t="s">
        <v>1183</v>
      </c>
      <c r="F47" t="s">
        <v>130</v>
      </c>
    </row>
    <row r="48" spans="1:6" x14ac:dyDescent="0.3">
      <c r="A48">
        <v>1975</v>
      </c>
      <c r="B48" t="s">
        <v>308</v>
      </c>
      <c r="C48" t="s">
        <v>204</v>
      </c>
      <c r="D48" t="s">
        <v>309</v>
      </c>
      <c r="E48" t="s">
        <v>247</v>
      </c>
      <c r="F48" t="s">
        <v>128</v>
      </c>
    </row>
    <row r="49" spans="1:6" x14ac:dyDescent="0.3">
      <c r="A49">
        <v>1975</v>
      </c>
      <c r="B49" t="s">
        <v>310</v>
      </c>
      <c r="C49" t="s">
        <v>311</v>
      </c>
      <c r="E49" t="s">
        <v>9</v>
      </c>
      <c r="F49" t="s">
        <v>130</v>
      </c>
    </row>
    <row r="50" spans="1:6" x14ac:dyDescent="0.3">
      <c r="A50">
        <v>1976</v>
      </c>
      <c r="B50" t="s">
        <v>313</v>
      </c>
      <c r="C50" t="s">
        <v>166</v>
      </c>
      <c r="D50" t="s">
        <v>314</v>
      </c>
      <c r="E50" t="s">
        <v>9</v>
      </c>
      <c r="F50" t="s">
        <v>130</v>
      </c>
    </row>
    <row r="51" spans="1:6" x14ac:dyDescent="0.3">
      <c r="A51">
        <v>1976</v>
      </c>
      <c r="B51" t="s">
        <v>315</v>
      </c>
      <c r="C51" t="s">
        <v>126</v>
      </c>
      <c r="D51" t="s">
        <v>316</v>
      </c>
      <c r="E51" t="s">
        <v>5</v>
      </c>
      <c r="F51" t="s">
        <v>130</v>
      </c>
    </row>
    <row r="52" spans="1:6" x14ac:dyDescent="0.3">
      <c r="A52">
        <v>1976</v>
      </c>
      <c r="B52" t="s">
        <v>317</v>
      </c>
      <c r="C52" t="s">
        <v>318</v>
      </c>
      <c r="D52" t="s">
        <v>319</v>
      </c>
      <c r="E52" t="s">
        <v>5</v>
      </c>
      <c r="F52" t="s">
        <v>130</v>
      </c>
    </row>
    <row r="53" spans="1:6" x14ac:dyDescent="0.3">
      <c r="A53">
        <v>1976</v>
      </c>
      <c r="B53" t="s">
        <v>320</v>
      </c>
      <c r="C53" t="s">
        <v>321</v>
      </c>
      <c r="D53" t="s">
        <v>322</v>
      </c>
      <c r="E53" t="s">
        <v>9</v>
      </c>
      <c r="F53" t="s">
        <v>130</v>
      </c>
    </row>
    <row r="54" spans="1:6" x14ac:dyDescent="0.3">
      <c r="A54">
        <v>1976</v>
      </c>
      <c r="B54" t="s">
        <v>323</v>
      </c>
      <c r="C54" t="s">
        <v>220</v>
      </c>
      <c r="D54" t="s">
        <v>324</v>
      </c>
      <c r="E54" t="s">
        <v>247</v>
      </c>
      <c r="F54" t="s">
        <v>130</v>
      </c>
    </row>
    <row r="55" spans="1:6" x14ac:dyDescent="0.3">
      <c r="A55">
        <v>1976</v>
      </c>
      <c r="B55" t="s">
        <v>325</v>
      </c>
      <c r="C55" t="s">
        <v>326</v>
      </c>
      <c r="E55" t="s">
        <v>1182</v>
      </c>
      <c r="F55" t="s">
        <v>130</v>
      </c>
    </row>
    <row r="56" spans="1:6" x14ac:dyDescent="0.3">
      <c r="A56">
        <v>1977</v>
      </c>
      <c r="B56" t="s">
        <v>327</v>
      </c>
      <c r="C56" t="s">
        <v>328</v>
      </c>
      <c r="D56" t="s">
        <v>329</v>
      </c>
      <c r="E56" t="s">
        <v>333</v>
      </c>
      <c r="F56" t="s">
        <v>130</v>
      </c>
    </row>
    <row r="57" spans="1:6" x14ac:dyDescent="0.3">
      <c r="A57">
        <v>1977</v>
      </c>
      <c r="B57" t="s">
        <v>330</v>
      </c>
      <c r="C57" t="s">
        <v>331</v>
      </c>
      <c r="D57" t="s">
        <v>332</v>
      </c>
      <c r="E57" t="s">
        <v>9</v>
      </c>
      <c r="F57" t="s">
        <v>130</v>
      </c>
    </row>
    <row r="58" spans="1:6" x14ac:dyDescent="0.3">
      <c r="A58">
        <v>1977</v>
      </c>
      <c r="B58" t="s">
        <v>334</v>
      </c>
      <c r="C58" t="s">
        <v>318</v>
      </c>
      <c r="D58" t="s">
        <v>335</v>
      </c>
      <c r="E58" t="s">
        <v>333</v>
      </c>
      <c r="F58" t="s">
        <v>130</v>
      </c>
    </row>
    <row r="59" spans="1:6" x14ac:dyDescent="0.3">
      <c r="A59">
        <v>1977</v>
      </c>
      <c r="B59" t="s">
        <v>336</v>
      </c>
      <c r="C59" t="s">
        <v>321</v>
      </c>
      <c r="D59" t="s">
        <v>337</v>
      </c>
      <c r="E59" t="s">
        <v>333</v>
      </c>
      <c r="F59" t="s">
        <v>130</v>
      </c>
    </row>
    <row r="60" spans="1:6" x14ac:dyDescent="0.3">
      <c r="A60">
        <v>1977</v>
      </c>
      <c r="B60" t="s">
        <v>338</v>
      </c>
      <c r="C60" t="s">
        <v>142</v>
      </c>
      <c r="D60" t="s">
        <v>339</v>
      </c>
      <c r="E60" t="s">
        <v>247</v>
      </c>
      <c r="F60" t="s">
        <v>130</v>
      </c>
    </row>
    <row r="61" spans="1:6" x14ac:dyDescent="0.3">
      <c r="A61">
        <v>1977</v>
      </c>
      <c r="B61" t="s">
        <v>340</v>
      </c>
      <c r="C61" t="s">
        <v>147</v>
      </c>
      <c r="D61" t="s">
        <v>341</v>
      </c>
      <c r="E61" t="s">
        <v>247</v>
      </c>
      <c r="F61" t="s">
        <v>130</v>
      </c>
    </row>
    <row r="62" spans="1:6" x14ac:dyDescent="0.3">
      <c r="A62">
        <v>1977</v>
      </c>
      <c r="B62" t="s">
        <v>342</v>
      </c>
      <c r="C62" t="s">
        <v>272</v>
      </c>
      <c r="E62" t="s">
        <v>133</v>
      </c>
      <c r="F62" t="s">
        <v>130</v>
      </c>
    </row>
    <row r="63" spans="1:6" x14ac:dyDescent="0.3">
      <c r="A63">
        <v>1977</v>
      </c>
      <c r="B63" t="s">
        <v>343</v>
      </c>
      <c r="C63" t="s">
        <v>169</v>
      </c>
      <c r="E63" t="s">
        <v>110</v>
      </c>
      <c r="F63" t="s">
        <v>130</v>
      </c>
    </row>
    <row r="64" spans="1:6" x14ac:dyDescent="0.3">
      <c r="A64">
        <v>1977</v>
      </c>
      <c r="B64" t="s">
        <v>344</v>
      </c>
      <c r="C64" t="s">
        <v>109</v>
      </c>
      <c r="E64" t="s">
        <v>110</v>
      </c>
      <c r="F64" t="s">
        <v>130</v>
      </c>
    </row>
    <row r="65" spans="1:6" x14ac:dyDescent="0.3">
      <c r="A65">
        <v>1978</v>
      </c>
      <c r="B65" t="s">
        <v>345</v>
      </c>
      <c r="C65" t="s">
        <v>220</v>
      </c>
      <c r="D65" t="s">
        <v>346</v>
      </c>
      <c r="E65" t="s">
        <v>9</v>
      </c>
      <c r="F65" t="s">
        <v>130</v>
      </c>
    </row>
    <row r="66" spans="1:6" x14ac:dyDescent="0.3">
      <c r="A66">
        <v>1978</v>
      </c>
      <c r="B66" t="s">
        <v>342</v>
      </c>
      <c r="C66" t="s">
        <v>272</v>
      </c>
      <c r="E66" t="s">
        <v>133</v>
      </c>
    </row>
    <row r="67" spans="1:6" x14ac:dyDescent="0.3">
      <c r="A67">
        <v>1978</v>
      </c>
      <c r="B67" t="s">
        <v>347</v>
      </c>
      <c r="C67" t="s">
        <v>348</v>
      </c>
      <c r="D67" t="s">
        <v>349</v>
      </c>
      <c r="E67" t="s">
        <v>247</v>
      </c>
      <c r="F67" t="s">
        <v>350</v>
      </c>
    </row>
    <row r="68" spans="1:6" x14ac:dyDescent="0.3">
      <c r="A68">
        <v>1978</v>
      </c>
      <c r="B68" t="s">
        <v>351</v>
      </c>
      <c r="C68" t="s">
        <v>352</v>
      </c>
      <c r="D68" t="s">
        <v>353</v>
      </c>
      <c r="E68" t="s">
        <v>247</v>
      </c>
      <c r="F68" t="s">
        <v>128</v>
      </c>
    </row>
    <row r="69" spans="1:6" x14ac:dyDescent="0.3">
      <c r="A69">
        <v>1978</v>
      </c>
      <c r="B69" t="s">
        <v>354</v>
      </c>
      <c r="C69" t="s">
        <v>321</v>
      </c>
      <c r="D69" t="s">
        <v>355</v>
      </c>
      <c r="E69" t="s">
        <v>356</v>
      </c>
      <c r="F69" t="s">
        <v>130</v>
      </c>
    </row>
    <row r="70" spans="1:6" x14ac:dyDescent="0.3">
      <c r="A70">
        <v>1978</v>
      </c>
      <c r="B70" t="s">
        <v>357</v>
      </c>
      <c r="C70" t="s">
        <v>216</v>
      </c>
      <c r="E70" t="s">
        <v>133</v>
      </c>
    </row>
    <row r="71" spans="1:6" x14ac:dyDescent="0.3">
      <c r="A71">
        <v>1978</v>
      </c>
      <c r="B71" t="s">
        <v>358</v>
      </c>
      <c r="C71" t="s">
        <v>169</v>
      </c>
      <c r="E71" t="s">
        <v>110</v>
      </c>
      <c r="F71" t="s">
        <v>130</v>
      </c>
    </row>
    <row r="72" spans="1:6" x14ac:dyDescent="0.3">
      <c r="A72">
        <v>1979</v>
      </c>
      <c r="B72" t="s">
        <v>359</v>
      </c>
      <c r="C72" t="s">
        <v>187</v>
      </c>
      <c r="D72" t="s">
        <v>360</v>
      </c>
      <c r="E72" t="s">
        <v>247</v>
      </c>
      <c r="F72" t="s">
        <v>130</v>
      </c>
    </row>
    <row r="73" spans="1:6" x14ac:dyDescent="0.3">
      <c r="A73">
        <v>1979</v>
      </c>
      <c r="B73" t="s">
        <v>361</v>
      </c>
      <c r="C73" t="s">
        <v>150</v>
      </c>
      <c r="D73" t="s">
        <v>362</v>
      </c>
      <c r="E73" t="s">
        <v>247</v>
      </c>
      <c r="F73" t="s">
        <v>130</v>
      </c>
    </row>
    <row r="74" spans="1:6" x14ac:dyDescent="0.3">
      <c r="A74">
        <v>1979</v>
      </c>
      <c r="B74" t="s">
        <v>363</v>
      </c>
      <c r="C74" t="s">
        <v>364</v>
      </c>
      <c r="D74" t="s">
        <v>365</v>
      </c>
      <c r="E74" t="s">
        <v>247</v>
      </c>
      <c r="F74" t="s">
        <v>130</v>
      </c>
    </row>
    <row r="75" spans="1:6" x14ac:dyDescent="0.3">
      <c r="A75">
        <v>1979</v>
      </c>
      <c r="B75" t="s">
        <v>366</v>
      </c>
      <c r="C75" t="s">
        <v>331</v>
      </c>
      <c r="D75" t="s">
        <v>367</v>
      </c>
      <c r="E75" t="s">
        <v>247</v>
      </c>
      <c r="F75" t="s">
        <v>130</v>
      </c>
    </row>
    <row r="76" spans="1:6" x14ac:dyDescent="0.3">
      <c r="A76">
        <v>1979</v>
      </c>
      <c r="B76" t="s">
        <v>368</v>
      </c>
      <c r="C76" t="s">
        <v>369</v>
      </c>
      <c r="D76" t="s">
        <v>370</v>
      </c>
      <c r="E76" t="s">
        <v>247</v>
      </c>
      <c r="F76" t="s">
        <v>128</v>
      </c>
    </row>
    <row r="77" spans="1:6" x14ac:dyDescent="0.3">
      <c r="A77">
        <v>1979</v>
      </c>
      <c r="B77" t="s">
        <v>371</v>
      </c>
      <c r="C77" t="s">
        <v>372</v>
      </c>
      <c r="D77" t="s">
        <v>373</v>
      </c>
      <c r="E77" t="s">
        <v>374</v>
      </c>
      <c r="F77" t="s">
        <v>130</v>
      </c>
    </row>
    <row r="78" spans="1:6" x14ac:dyDescent="0.3">
      <c r="A78">
        <v>1979</v>
      </c>
      <c r="B78" t="s">
        <v>375</v>
      </c>
      <c r="C78" t="s">
        <v>376</v>
      </c>
      <c r="D78" t="s">
        <v>377</v>
      </c>
      <c r="E78" t="s">
        <v>247</v>
      </c>
      <c r="F78" t="s">
        <v>130</v>
      </c>
    </row>
    <row r="79" spans="1:6" x14ac:dyDescent="0.3">
      <c r="A79">
        <v>1979</v>
      </c>
      <c r="B79" t="s">
        <v>378</v>
      </c>
      <c r="C79" t="s">
        <v>379</v>
      </c>
      <c r="D79" t="s">
        <v>380</v>
      </c>
      <c r="E79" t="s">
        <v>247</v>
      </c>
      <c r="F79" t="s">
        <v>130</v>
      </c>
    </row>
    <row r="80" spans="1:6" x14ac:dyDescent="0.3">
      <c r="A80">
        <v>1979</v>
      </c>
      <c r="B80" t="s">
        <v>381</v>
      </c>
      <c r="C80" t="s">
        <v>204</v>
      </c>
      <c r="D80" t="s">
        <v>382</v>
      </c>
      <c r="E80" t="s">
        <v>247</v>
      </c>
      <c r="F80" t="s">
        <v>128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2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12</v>
      </c>
    </row>
    <row r="5" spans="2:3" x14ac:dyDescent="0.3">
      <c r="B5" t="s">
        <v>1189</v>
      </c>
      <c r="C5">
        <f>COUNTIF(E20:E150,"ajalooline draama")</f>
        <v>0</v>
      </c>
    </row>
    <row r="6" spans="2:3" x14ac:dyDescent="0.3">
      <c r="B6" t="s">
        <v>1190</v>
      </c>
      <c r="C6">
        <f>COUNTIF(E20:E150,"lühifilm")</f>
        <v>0</v>
      </c>
    </row>
    <row r="7" spans="2:3" x14ac:dyDescent="0.3">
      <c r="B7" t="s">
        <v>1191</v>
      </c>
      <c r="C7">
        <f>COUNTIF(E20:E150,"sõjafilm")</f>
        <v>0</v>
      </c>
    </row>
    <row r="8" spans="2:3" x14ac:dyDescent="0.3">
      <c r="B8" t="s">
        <v>1192</v>
      </c>
      <c r="C8">
        <f>COUNTIF(E20:E150,"põnevik")</f>
        <v>0</v>
      </c>
    </row>
    <row r="9" spans="2:3" x14ac:dyDescent="0.3">
      <c r="B9" t="s">
        <v>1193</v>
      </c>
      <c r="C9">
        <f>COUNTIF(E20:E150,"seiklusfilm")</f>
        <v>0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3</v>
      </c>
    </row>
    <row r="12" spans="2:3" x14ac:dyDescent="0.3">
      <c r="B12" t="s">
        <v>1196</v>
      </c>
      <c r="C12">
        <f>COUNTIF(E20:E150,"tantsufilm")</f>
        <v>1</v>
      </c>
    </row>
    <row r="13" spans="2:3" x14ac:dyDescent="0.3">
      <c r="B13" t="s">
        <v>1197</v>
      </c>
      <c r="C13">
        <f>COUNTIF(E20:E150,"dokumentaalfilm")</f>
        <v>2</v>
      </c>
    </row>
    <row r="14" spans="2:3" x14ac:dyDescent="0.3">
      <c r="B14" t="s">
        <v>1198</v>
      </c>
      <c r="C14">
        <f>COUNTIF(E20:E150,"nukufilm")</f>
        <v>0</v>
      </c>
    </row>
    <row r="15" spans="2:3" x14ac:dyDescent="0.3">
      <c r="B15" t="s">
        <v>1199</v>
      </c>
      <c r="C15">
        <f>COUNTIF(E20:E150,"joonisfilm")</f>
        <v>0</v>
      </c>
    </row>
    <row r="16" spans="2:3" x14ac:dyDescent="0.3">
      <c r="B16" t="s">
        <v>1200</v>
      </c>
      <c r="C16">
        <f>COUNTIF(E20:E150,"mängufilm")</f>
        <v>27</v>
      </c>
    </row>
    <row r="17" spans="1:6" x14ac:dyDescent="0.3">
      <c r="B17" t="s">
        <v>1201</v>
      </c>
      <c r="C17">
        <f>COUNTIF(E20:E150,"lastefilm")</f>
        <v>2</v>
      </c>
    </row>
    <row r="18" spans="1:6" x14ac:dyDescent="0.3">
      <c r="B18" t="s">
        <v>1202</v>
      </c>
      <c r="C18">
        <f>COUNTIF(E20:E150,"teadmata")</f>
        <v>0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1980</v>
      </c>
      <c r="B20" t="s">
        <v>383</v>
      </c>
      <c r="C20" t="s">
        <v>379</v>
      </c>
      <c r="D20" t="s">
        <v>384</v>
      </c>
      <c r="E20" t="s">
        <v>9</v>
      </c>
      <c r="F20" t="s">
        <v>130</v>
      </c>
    </row>
    <row r="21" spans="1:6" x14ac:dyDescent="0.3">
      <c r="A21">
        <v>1980</v>
      </c>
      <c r="B21" t="s">
        <v>385</v>
      </c>
      <c r="C21" t="s">
        <v>147</v>
      </c>
      <c r="D21" t="s">
        <v>386</v>
      </c>
      <c r="E21" t="s">
        <v>9</v>
      </c>
      <c r="F21" t="s">
        <v>130</v>
      </c>
    </row>
    <row r="22" spans="1:6" x14ac:dyDescent="0.3">
      <c r="A22">
        <v>1980</v>
      </c>
      <c r="B22" t="s">
        <v>387</v>
      </c>
      <c r="C22" t="s">
        <v>321</v>
      </c>
      <c r="D22" t="s">
        <v>388</v>
      </c>
      <c r="E22" t="s">
        <v>9</v>
      </c>
      <c r="F22" t="s">
        <v>130</v>
      </c>
    </row>
    <row r="23" spans="1:6" x14ac:dyDescent="0.3">
      <c r="A23">
        <v>1980</v>
      </c>
      <c r="B23" t="s">
        <v>389</v>
      </c>
      <c r="C23" t="s">
        <v>372</v>
      </c>
      <c r="D23" t="s">
        <v>390</v>
      </c>
      <c r="E23" t="s">
        <v>247</v>
      </c>
      <c r="F23" t="s">
        <v>130</v>
      </c>
    </row>
    <row r="24" spans="1:6" x14ac:dyDescent="0.3">
      <c r="A24">
        <v>1981</v>
      </c>
      <c r="B24" t="s">
        <v>391</v>
      </c>
      <c r="C24" t="s">
        <v>220</v>
      </c>
      <c r="D24" t="s">
        <v>392</v>
      </c>
      <c r="E24" t="s">
        <v>9</v>
      </c>
    </row>
    <row r="25" spans="1:6" x14ac:dyDescent="0.3">
      <c r="A25">
        <v>1981</v>
      </c>
      <c r="B25" t="s">
        <v>393</v>
      </c>
      <c r="C25" t="s">
        <v>394</v>
      </c>
      <c r="D25" t="s">
        <v>395</v>
      </c>
      <c r="E25" t="s">
        <v>5</v>
      </c>
      <c r="F25" t="s">
        <v>128</v>
      </c>
    </row>
    <row r="26" spans="1:6" x14ac:dyDescent="0.3">
      <c r="A26">
        <v>1981</v>
      </c>
      <c r="B26" t="s">
        <v>396</v>
      </c>
      <c r="C26" t="s">
        <v>397</v>
      </c>
      <c r="D26" t="s">
        <v>398</v>
      </c>
      <c r="E26" t="s">
        <v>9</v>
      </c>
      <c r="F26" t="s">
        <v>130</v>
      </c>
    </row>
    <row r="27" spans="1:6" x14ac:dyDescent="0.3">
      <c r="A27">
        <v>1981</v>
      </c>
      <c r="B27" t="s">
        <v>399</v>
      </c>
      <c r="C27" t="s">
        <v>166</v>
      </c>
      <c r="D27" t="s">
        <v>400</v>
      </c>
      <c r="E27" t="s">
        <v>247</v>
      </c>
      <c r="F27" t="s">
        <v>130</v>
      </c>
    </row>
    <row r="28" spans="1:6" ht="15" customHeight="1" x14ac:dyDescent="0.3">
      <c r="A28">
        <v>1981</v>
      </c>
      <c r="B28" t="s">
        <v>401</v>
      </c>
      <c r="C28" t="s">
        <v>301</v>
      </c>
      <c r="D28" t="s">
        <v>402</v>
      </c>
      <c r="E28" t="s">
        <v>247</v>
      </c>
      <c r="F28" t="s">
        <v>130</v>
      </c>
    </row>
    <row r="29" spans="1:6" x14ac:dyDescent="0.3">
      <c r="A29">
        <v>1982</v>
      </c>
      <c r="B29" t="s">
        <v>403</v>
      </c>
      <c r="C29" t="s">
        <v>404</v>
      </c>
      <c r="D29" t="s">
        <v>405</v>
      </c>
      <c r="E29" t="s">
        <v>1184</v>
      </c>
      <c r="F29" t="s">
        <v>130</v>
      </c>
    </row>
    <row r="30" spans="1:6" x14ac:dyDescent="0.3">
      <c r="A30">
        <v>1982</v>
      </c>
      <c r="B30" t="s">
        <v>406</v>
      </c>
      <c r="C30" t="s">
        <v>321</v>
      </c>
      <c r="D30" t="s">
        <v>407</v>
      </c>
      <c r="E30" t="s">
        <v>9</v>
      </c>
      <c r="F30" t="s">
        <v>130</v>
      </c>
    </row>
    <row r="31" spans="1:6" x14ac:dyDescent="0.3">
      <c r="A31">
        <v>1982</v>
      </c>
      <c r="B31" t="s">
        <v>408</v>
      </c>
      <c r="C31" t="s">
        <v>331</v>
      </c>
      <c r="D31" t="s">
        <v>409</v>
      </c>
      <c r="E31" t="s">
        <v>9</v>
      </c>
      <c r="F31" t="s">
        <v>130</v>
      </c>
    </row>
    <row r="32" spans="1:6" x14ac:dyDescent="0.3">
      <c r="A32">
        <v>1982</v>
      </c>
      <c r="B32" t="s">
        <v>410</v>
      </c>
      <c r="C32" t="s">
        <v>411</v>
      </c>
      <c r="D32" t="s">
        <v>412</v>
      </c>
      <c r="E32" t="s">
        <v>9</v>
      </c>
      <c r="F32" t="s">
        <v>130</v>
      </c>
    </row>
    <row r="33" spans="1:6" x14ac:dyDescent="0.3">
      <c r="A33">
        <v>1983</v>
      </c>
      <c r="B33" t="s">
        <v>413</v>
      </c>
      <c r="C33" t="s">
        <v>147</v>
      </c>
      <c r="D33" t="s">
        <v>414</v>
      </c>
      <c r="E33" t="s">
        <v>227</v>
      </c>
      <c r="F33" t="s">
        <v>130</v>
      </c>
    </row>
    <row r="34" spans="1:6" x14ac:dyDescent="0.3">
      <c r="A34">
        <v>1983</v>
      </c>
      <c r="B34" t="s">
        <v>415</v>
      </c>
      <c r="C34" t="s">
        <v>301</v>
      </c>
      <c r="D34" t="s">
        <v>416</v>
      </c>
      <c r="E34" t="s">
        <v>247</v>
      </c>
      <c r="F34" t="s">
        <v>130</v>
      </c>
    </row>
    <row r="35" spans="1:6" x14ac:dyDescent="0.3">
      <c r="A35">
        <v>1983</v>
      </c>
      <c r="B35" t="s">
        <v>417</v>
      </c>
      <c r="C35" t="s">
        <v>331</v>
      </c>
      <c r="D35" t="s">
        <v>418</v>
      </c>
      <c r="E35" t="s">
        <v>247</v>
      </c>
      <c r="F35" t="s">
        <v>130</v>
      </c>
    </row>
    <row r="36" spans="1:6" x14ac:dyDescent="0.3">
      <c r="A36">
        <v>1984</v>
      </c>
      <c r="B36" t="s">
        <v>419</v>
      </c>
      <c r="C36" t="s">
        <v>376</v>
      </c>
      <c r="D36" t="s">
        <v>420</v>
      </c>
      <c r="E36" t="s">
        <v>227</v>
      </c>
      <c r="F36" t="s">
        <v>130</v>
      </c>
    </row>
    <row r="37" spans="1:6" x14ac:dyDescent="0.3">
      <c r="A37">
        <v>1984</v>
      </c>
      <c r="B37" t="s">
        <v>421</v>
      </c>
      <c r="C37" t="s">
        <v>422</v>
      </c>
      <c r="D37" t="s">
        <v>423</v>
      </c>
      <c r="E37" t="s">
        <v>278</v>
      </c>
      <c r="F37" t="s">
        <v>424</v>
      </c>
    </row>
    <row r="38" spans="1:6" x14ac:dyDescent="0.3">
      <c r="A38">
        <v>1984</v>
      </c>
      <c r="B38" t="s">
        <v>425</v>
      </c>
      <c r="C38" t="s">
        <v>426</v>
      </c>
      <c r="D38" t="s">
        <v>427</v>
      </c>
      <c r="E38" t="s">
        <v>278</v>
      </c>
      <c r="F38" t="s">
        <v>130</v>
      </c>
    </row>
    <row r="39" spans="1:6" x14ac:dyDescent="0.3">
      <c r="A39">
        <v>1984</v>
      </c>
      <c r="B39" t="s">
        <v>428</v>
      </c>
      <c r="C39" t="s">
        <v>376</v>
      </c>
      <c r="D39" t="s">
        <v>429</v>
      </c>
      <c r="E39" t="s">
        <v>247</v>
      </c>
      <c r="F39" t="s">
        <v>130</v>
      </c>
    </row>
    <row r="40" spans="1:6" x14ac:dyDescent="0.3">
      <c r="A40">
        <v>1984</v>
      </c>
      <c r="B40" t="s">
        <v>430</v>
      </c>
      <c r="C40" t="s">
        <v>207</v>
      </c>
      <c r="D40" t="s">
        <v>431</v>
      </c>
      <c r="E40" t="s">
        <v>247</v>
      </c>
      <c r="F40" t="s">
        <v>130</v>
      </c>
    </row>
    <row r="41" spans="1:6" x14ac:dyDescent="0.3">
      <c r="A41">
        <v>1985</v>
      </c>
      <c r="B41" t="s">
        <v>432</v>
      </c>
      <c r="C41" t="s">
        <v>321</v>
      </c>
      <c r="D41" t="s">
        <v>433</v>
      </c>
      <c r="E41" t="s">
        <v>1183</v>
      </c>
      <c r="F41" t="s">
        <v>130</v>
      </c>
    </row>
    <row r="42" spans="1:6" x14ac:dyDescent="0.3">
      <c r="A42">
        <v>1985</v>
      </c>
      <c r="B42" t="s">
        <v>434</v>
      </c>
      <c r="C42" t="s">
        <v>435</v>
      </c>
      <c r="D42" t="s">
        <v>436</v>
      </c>
      <c r="E42" t="s">
        <v>5</v>
      </c>
      <c r="F42" t="s">
        <v>130</v>
      </c>
    </row>
    <row r="43" spans="1:6" x14ac:dyDescent="0.3">
      <c r="A43">
        <v>1985</v>
      </c>
      <c r="B43" t="s">
        <v>437</v>
      </c>
      <c r="C43" t="s">
        <v>438</v>
      </c>
      <c r="D43" t="s">
        <v>439</v>
      </c>
      <c r="E43" t="s">
        <v>9</v>
      </c>
      <c r="F43" t="s">
        <v>128</v>
      </c>
    </row>
    <row r="44" spans="1:6" x14ac:dyDescent="0.3">
      <c r="A44">
        <v>1985</v>
      </c>
      <c r="B44" t="s">
        <v>440</v>
      </c>
      <c r="C44" t="s">
        <v>438</v>
      </c>
      <c r="D44" t="s">
        <v>441</v>
      </c>
      <c r="E44" t="s">
        <v>247</v>
      </c>
      <c r="F44" t="s">
        <v>130</v>
      </c>
    </row>
    <row r="45" spans="1:6" x14ac:dyDescent="0.3">
      <c r="A45">
        <v>1985</v>
      </c>
      <c r="B45" t="s">
        <v>442</v>
      </c>
      <c r="C45" t="s">
        <v>220</v>
      </c>
      <c r="D45" t="s">
        <v>441</v>
      </c>
      <c r="E45" t="s">
        <v>247</v>
      </c>
      <c r="F45" t="s">
        <v>130</v>
      </c>
    </row>
    <row r="46" spans="1:6" x14ac:dyDescent="0.3">
      <c r="A46">
        <v>1986</v>
      </c>
      <c r="B46" t="s">
        <v>443</v>
      </c>
      <c r="C46" t="s">
        <v>444</v>
      </c>
      <c r="D46" t="s">
        <v>445</v>
      </c>
      <c r="E46" t="s">
        <v>9</v>
      </c>
      <c r="F46" t="s">
        <v>130</v>
      </c>
    </row>
    <row r="47" spans="1:6" x14ac:dyDescent="0.3">
      <c r="A47">
        <v>1986</v>
      </c>
      <c r="B47" t="s">
        <v>446</v>
      </c>
      <c r="C47" t="s">
        <v>147</v>
      </c>
      <c r="D47" t="s">
        <v>447</v>
      </c>
      <c r="E47" t="s">
        <v>247</v>
      </c>
      <c r="F47" t="s">
        <v>130</v>
      </c>
    </row>
    <row r="48" spans="1:6" x14ac:dyDescent="0.3">
      <c r="A48">
        <v>1987</v>
      </c>
      <c r="B48" t="s">
        <v>448</v>
      </c>
      <c r="C48" t="s">
        <v>397</v>
      </c>
      <c r="D48" t="s">
        <v>449</v>
      </c>
      <c r="E48" t="s">
        <v>247</v>
      </c>
      <c r="F48" t="s">
        <v>130</v>
      </c>
    </row>
    <row r="49" spans="1:6" x14ac:dyDescent="0.3">
      <c r="A49">
        <v>1987</v>
      </c>
      <c r="B49" t="s">
        <v>450</v>
      </c>
      <c r="C49" t="s">
        <v>348</v>
      </c>
      <c r="D49" t="s">
        <v>451</v>
      </c>
      <c r="E49" t="s">
        <v>9</v>
      </c>
      <c r="F49" t="s">
        <v>452</v>
      </c>
    </row>
    <row r="50" spans="1:6" x14ac:dyDescent="0.3">
      <c r="A50">
        <v>1987</v>
      </c>
      <c r="B50" t="s">
        <v>453</v>
      </c>
      <c r="C50" t="s">
        <v>454</v>
      </c>
      <c r="D50" t="s">
        <v>455</v>
      </c>
      <c r="E50" t="s">
        <v>247</v>
      </c>
      <c r="F50" t="s">
        <v>130</v>
      </c>
    </row>
    <row r="51" spans="1:6" x14ac:dyDescent="0.3">
      <c r="A51">
        <v>1987</v>
      </c>
      <c r="B51" t="s">
        <v>456</v>
      </c>
      <c r="C51" t="s">
        <v>376</v>
      </c>
      <c r="D51" t="s">
        <v>457</v>
      </c>
      <c r="E51" t="s">
        <v>247</v>
      </c>
      <c r="F51" t="s">
        <v>130</v>
      </c>
    </row>
    <row r="52" spans="1:6" x14ac:dyDescent="0.3">
      <c r="A52">
        <v>1987</v>
      </c>
      <c r="B52" t="s">
        <v>458</v>
      </c>
      <c r="C52" t="s">
        <v>321</v>
      </c>
      <c r="D52" t="s">
        <v>459</v>
      </c>
      <c r="E52" t="s">
        <v>247</v>
      </c>
      <c r="F52" t="s">
        <v>130</v>
      </c>
    </row>
    <row r="53" spans="1:6" x14ac:dyDescent="0.3">
      <c r="A53">
        <v>1987</v>
      </c>
      <c r="B53" t="s">
        <v>460</v>
      </c>
      <c r="C53" t="s">
        <v>461</v>
      </c>
      <c r="D53" t="s">
        <v>462</v>
      </c>
      <c r="E53" t="s">
        <v>247</v>
      </c>
      <c r="F53" t="s">
        <v>130</v>
      </c>
    </row>
    <row r="54" spans="1:6" x14ac:dyDescent="0.3">
      <c r="A54">
        <v>1987</v>
      </c>
      <c r="B54" t="s">
        <v>463</v>
      </c>
      <c r="C54" t="s">
        <v>464</v>
      </c>
      <c r="D54" t="s">
        <v>465</v>
      </c>
      <c r="E54" t="s">
        <v>227</v>
      </c>
      <c r="F54" t="s">
        <v>130</v>
      </c>
    </row>
    <row r="55" spans="1:6" x14ac:dyDescent="0.3">
      <c r="A55">
        <v>1988</v>
      </c>
      <c r="B55" t="s">
        <v>466</v>
      </c>
      <c r="C55" t="s">
        <v>364</v>
      </c>
      <c r="D55" t="s">
        <v>467</v>
      </c>
      <c r="E55" t="s">
        <v>247</v>
      </c>
      <c r="F55" t="s">
        <v>130</v>
      </c>
    </row>
    <row r="56" spans="1:6" x14ac:dyDescent="0.3">
      <c r="A56">
        <v>1988</v>
      </c>
      <c r="B56" t="s">
        <v>468</v>
      </c>
      <c r="C56" t="s">
        <v>331</v>
      </c>
      <c r="D56" t="s">
        <v>469</v>
      </c>
      <c r="E56" t="s">
        <v>9</v>
      </c>
      <c r="F56" t="s">
        <v>130</v>
      </c>
    </row>
    <row r="57" spans="1:6" x14ac:dyDescent="0.3">
      <c r="A57">
        <v>1988</v>
      </c>
      <c r="B57" t="s">
        <v>470</v>
      </c>
      <c r="C57" t="s">
        <v>298</v>
      </c>
      <c r="D57" t="s">
        <v>471</v>
      </c>
      <c r="E57" t="s">
        <v>247</v>
      </c>
      <c r="F57" t="s">
        <v>130</v>
      </c>
    </row>
    <row r="58" spans="1:6" x14ac:dyDescent="0.3">
      <c r="A58">
        <v>1988</v>
      </c>
      <c r="B58" t="s">
        <v>472</v>
      </c>
      <c r="C58" t="s">
        <v>150</v>
      </c>
      <c r="D58" t="s">
        <v>473</v>
      </c>
      <c r="E58" t="s">
        <v>247</v>
      </c>
      <c r="F58" t="s">
        <v>130</v>
      </c>
    </row>
    <row r="59" spans="1:6" x14ac:dyDescent="0.3">
      <c r="A59">
        <v>1988</v>
      </c>
      <c r="B59" t="s">
        <v>474</v>
      </c>
      <c r="C59" t="s">
        <v>475</v>
      </c>
      <c r="D59" t="s">
        <v>476</v>
      </c>
      <c r="E59" t="s">
        <v>247</v>
      </c>
      <c r="F59" t="s">
        <v>130</v>
      </c>
    </row>
    <row r="60" spans="1:6" x14ac:dyDescent="0.3">
      <c r="A60">
        <v>1988</v>
      </c>
      <c r="B60" t="s">
        <v>477</v>
      </c>
      <c r="C60" t="s">
        <v>478</v>
      </c>
      <c r="D60" t="s">
        <v>479</v>
      </c>
      <c r="E60" t="s">
        <v>247</v>
      </c>
      <c r="F60" t="s">
        <v>130</v>
      </c>
    </row>
    <row r="61" spans="1:6" x14ac:dyDescent="0.3">
      <c r="A61">
        <v>1988</v>
      </c>
      <c r="B61" t="s">
        <v>480</v>
      </c>
      <c r="C61" t="s">
        <v>216</v>
      </c>
      <c r="E61" t="s">
        <v>133</v>
      </c>
    </row>
    <row r="62" spans="1:6" x14ac:dyDescent="0.3">
      <c r="A62">
        <v>1988</v>
      </c>
      <c r="B62" t="s">
        <v>481</v>
      </c>
      <c r="C62" t="s">
        <v>482</v>
      </c>
      <c r="D62" t="s">
        <v>483</v>
      </c>
      <c r="E62" t="s">
        <v>356</v>
      </c>
      <c r="F62" t="s">
        <v>128</v>
      </c>
    </row>
    <row r="63" spans="1:6" x14ac:dyDescent="0.3">
      <c r="A63">
        <v>1989</v>
      </c>
      <c r="B63" t="s">
        <v>484</v>
      </c>
      <c r="C63" t="s">
        <v>485</v>
      </c>
      <c r="D63" t="s">
        <v>486</v>
      </c>
      <c r="E63" t="s">
        <v>247</v>
      </c>
      <c r="F63" t="s">
        <v>130</v>
      </c>
    </row>
    <row r="64" spans="1:6" x14ac:dyDescent="0.3">
      <c r="A64">
        <v>1989</v>
      </c>
      <c r="B64" t="s">
        <v>487</v>
      </c>
      <c r="C64" t="s">
        <v>475</v>
      </c>
      <c r="D64" t="s">
        <v>488</v>
      </c>
      <c r="E64" t="s">
        <v>247</v>
      </c>
      <c r="F64" t="s">
        <v>130</v>
      </c>
    </row>
    <row r="65" spans="1:6" x14ac:dyDescent="0.3">
      <c r="A65">
        <v>1989</v>
      </c>
      <c r="B65" t="s">
        <v>489</v>
      </c>
      <c r="C65" t="s">
        <v>301</v>
      </c>
      <c r="D65" t="s">
        <v>490</v>
      </c>
      <c r="E65" t="s">
        <v>247</v>
      </c>
      <c r="F65" t="s">
        <v>130</v>
      </c>
    </row>
    <row r="66" spans="1:6" x14ac:dyDescent="0.3">
      <c r="A66">
        <v>1989</v>
      </c>
      <c r="B66" t="s">
        <v>491</v>
      </c>
      <c r="C66" t="s">
        <v>321</v>
      </c>
      <c r="E66" t="s">
        <v>133</v>
      </c>
      <c r="F66" t="s">
        <v>492</v>
      </c>
    </row>
    <row r="67" spans="1:6" x14ac:dyDescent="0.3">
      <c r="A67">
        <v>1989</v>
      </c>
      <c r="B67" t="s">
        <v>493</v>
      </c>
      <c r="C67" t="s">
        <v>494</v>
      </c>
      <c r="D67" t="s">
        <v>495</v>
      </c>
      <c r="E67" t="s">
        <v>247</v>
      </c>
      <c r="F67" t="s">
        <v>130</v>
      </c>
    </row>
    <row r="68" spans="1:6" x14ac:dyDescent="0.3">
      <c r="A68">
        <v>1989</v>
      </c>
      <c r="B68" t="s">
        <v>496</v>
      </c>
      <c r="C68" t="s">
        <v>497</v>
      </c>
      <c r="D68" t="s">
        <v>498</v>
      </c>
      <c r="E68" t="s">
        <v>247</v>
      </c>
      <c r="F68" t="s">
        <v>130</v>
      </c>
    </row>
    <row r="69" spans="1:6" x14ac:dyDescent="0.3">
      <c r="A69">
        <v>1989</v>
      </c>
      <c r="B69" t="s">
        <v>499</v>
      </c>
      <c r="C69" t="s">
        <v>321</v>
      </c>
      <c r="D69" t="s">
        <v>500</v>
      </c>
      <c r="E69" t="s">
        <v>247</v>
      </c>
      <c r="F69" t="s">
        <v>130</v>
      </c>
    </row>
    <row r="70" spans="1:6" x14ac:dyDescent="0.3">
      <c r="A70">
        <v>1989</v>
      </c>
      <c r="B70" t="s">
        <v>501</v>
      </c>
      <c r="C70" t="s">
        <v>147</v>
      </c>
      <c r="D70" t="s">
        <v>502</v>
      </c>
      <c r="E70" t="s">
        <v>247</v>
      </c>
      <c r="F70" t="s">
        <v>130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workbookViewId="0">
      <selection activeCell="B1" sqref="B1"/>
    </sheetView>
  </sheetViews>
  <sheetFormatPr defaultRowHeight="14.4" x14ac:dyDescent="0.3"/>
  <cols>
    <col min="1" max="1" width="6.33203125" customWidth="1"/>
    <col min="2" max="2" width="24.6640625" bestFit="1" customWidth="1"/>
    <col min="3" max="3" width="29.6640625" bestFit="1" customWidth="1"/>
    <col min="4" max="4" width="55.5546875" bestFit="1" customWidth="1"/>
    <col min="5" max="5" width="15.77734375" bestFit="1" customWidth="1"/>
    <col min="6" max="6" width="35.88671875" customWidth="1"/>
  </cols>
  <sheetData>
    <row r="1" spans="2:3" x14ac:dyDescent="0.3">
      <c r="B1" t="s">
        <v>1185</v>
      </c>
      <c r="C1">
        <f>COUNTIF(E20:E150,"lühikomöödia")</f>
        <v>0</v>
      </c>
    </row>
    <row r="2" spans="2:3" x14ac:dyDescent="0.3">
      <c r="B2" t="s">
        <v>1186</v>
      </c>
      <c r="C2">
        <f>COUNTIF(E20:E150,"komöödia")</f>
        <v>3</v>
      </c>
    </row>
    <row r="3" spans="2:3" x14ac:dyDescent="0.3">
      <c r="B3" t="s">
        <v>1187</v>
      </c>
      <c r="C3">
        <f>COUNTIF(E20:E150,"lühidraama")</f>
        <v>0</v>
      </c>
    </row>
    <row r="4" spans="2:3" x14ac:dyDescent="0.3">
      <c r="B4" t="s">
        <v>1188</v>
      </c>
      <c r="C4">
        <f>COUNTIF(E20:E150,"draama")</f>
        <v>4</v>
      </c>
    </row>
    <row r="5" spans="2:3" x14ac:dyDescent="0.3">
      <c r="B5" t="s">
        <v>1189</v>
      </c>
      <c r="C5">
        <f>COUNTIF(E20:E150,"ajalooline draama")</f>
        <v>0</v>
      </c>
    </row>
    <row r="6" spans="2:3" x14ac:dyDescent="0.3">
      <c r="B6" t="s">
        <v>1190</v>
      </c>
      <c r="C6">
        <f>COUNTIF(E20:E150,"lühifilm")</f>
        <v>0</v>
      </c>
    </row>
    <row r="7" spans="2:3" x14ac:dyDescent="0.3">
      <c r="B7" t="s">
        <v>1191</v>
      </c>
      <c r="C7">
        <f>COUNTIF(E20:E150,"sõjafilm")</f>
        <v>0</v>
      </c>
    </row>
    <row r="8" spans="2:3" x14ac:dyDescent="0.3">
      <c r="B8" t="s">
        <v>1192</v>
      </c>
      <c r="C8">
        <f>COUNTIF(E20:E150,"põnevik")</f>
        <v>1</v>
      </c>
    </row>
    <row r="9" spans="2:3" x14ac:dyDescent="0.3">
      <c r="B9" t="s">
        <v>1193</v>
      </c>
      <c r="C9">
        <f>COUNTIF(E20:E150,"seiklusfilm")</f>
        <v>0</v>
      </c>
    </row>
    <row r="10" spans="2:3" x14ac:dyDescent="0.3">
      <c r="B10" t="s">
        <v>1194</v>
      </c>
      <c r="C10">
        <f>COUNTIF(E20:E150,"ulmefilm")</f>
        <v>0</v>
      </c>
    </row>
    <row r="11" spans="2:3" x14ac:dyDescent="0.3">
      <c r="B11" t="s">
        <v>1195</v>
      </c>
      <c r="C11">
        <f>COUNTIF(E20:E150,"muusikafilm")</f>
        <v>6</v>
      </c>
    </row>
    <row r="12" spans="2:3" x14ac:dyDescent="0.3">
      <c r="B12" t="s">
        <v>1196</v>
      </c>
      <c r="C12">
        <f>COUNTIF(E20:E150,"tantsufilm")</f>
        <v>1</v>
      </c>
    </row>
    <row r="13" spans="2:3" x14ac:dyDescent="0.3">
      <c r="B13" t="s">
        <v>1197</v>
      </c>
      <c r="C13">
        <f>COUNTIF(E20:E150,"dokumentaalfilm")</f>
        <v>1</v>
      </c>
    </row>
    <row r="14" spans="2:3" x14ac:dyDescent="0.3">
      <c r="B14" t="s">
        <v>1198</v>
      </c>
      <c r="C14">
        <f>COUNTIF(E20:E150,"nukufilm")</f>
        <v>1</v>
      </c>
    </row>
    <row r="15" spans="2:3" x14ac:dyDescent="0.3">
      <c r="B15" t="s">
        <v>1199</v>
      </c>
      <c r="C15">
        <f>COUNTIF(E20:E150,"joonisfilm")</f>
        <v>1</v>
      </c>
    </row>
    <row r="16" spans="2:3" x14ac:dyDescent="0.3">
      <c r="B16" t="s">
        <v>1200</v>
      </c>
      <c r="C16">
        <f>COUNTIF(E20:E150,"mängufilm")</f>
        <v>15</v>
      </c>
    </row>
    <row r="17" spans="1:6" x14ac:dyDescent="0.3">
      <c r="B17" t="s">
        <v>1201</v>
      </c>
      <c r="C17">
        <f>COUNTIF(E20:E150,"lastefilm")</f>
        <v>0</v>
      </c>
    </row>
    <row r="18" spans="1:6" x14ac:dyDescent="0.3">
      <c r="B18" t="s">
        <v>1202</v>
      </c>
      <c r="C18">
        <f>COUNTIF(E20:E150,"teadmata")</f>
        <v>0</v>
      </c>
    </row>
    <row r="19" spans="1:6" ht="15.6" x14ac:dyDescent="0.3">
      <c r="A19" s="3" t="s">
        <v>1207</v>
      </c>
      <c r="B19" s="3" t="s">
        <v>1203</v>
      </c>
      <c r="C19" s="3" t="s">
        <v>1204</v>
      </c>
      <c r="D19" s="3" t="s">
        <v>1205</v>
      </c>
      <c r="E19" s="3" t="s">
        <v>1206</v>
      </c>
      <c r="F19" s="3" t="s">
        <v>1208</v>
      </c>
    </row>
    <row r="20" spans="1:6" x14ac:dyDescent="0.3">
      <c r="A20">
        <v>1990</v>
      </c>
      <c r="B20" t="s">
        <v>503</v>
      </c>
      <c r="C20" t="s">
        <v>454</v>
      </c>
      <c r="D20" t="s">
        <v>504</v>
      </c>
      <c r="E20" t="s">
        <v>227</v>
      </c>
      <c r="F20" t="s">
        <v>130</v>
      </c>
    </row>
    <row r="21" spans="1:6" x14ac:dyDescent="0.3">
      <c r="A21">
        <v>1990</v>
      </c>
      <c r="B21" t="s">
        <v>505</v>
      </c>
      <c r="C21" t="s">
        <v>506</v>
      </c>
      <c r="D21" t="s">
        <v>507</v>
      </c>
      <c r="E21" t="s">
        <v>247</v>
      </c>
      <c r="F21" t="s">
        <v>130</v>
      </c>
    </row>
    <row r="22" spans="1:6" x14ac:dyDescent="0.3">
      <c r="A22">
        <v>1990</v>
      </c>
      <c r="B22" t="s">
        <v>508</v>
      </c>
      <c r="C22" t="s">
        <v>475</v>
      </c>
      <c r="D22" t="s">
        <v>509</v>
      </c>
      <c r="E22" t="s">
        <v>247</v>
      </c>
      <c r="F22" t="s">
        <v>130</v>
      </c>
    </row>
    <row r="23" spans="1:6" x14ac:dyDescent="0.3">
      <c r="A23">
        <v>1990</v>
      </c>
      <c r="B23" t="s">
        <v>510</v>
      </c>
      <c r="C23" t="s">
        <v>511</v>
      </c>
      <c r="D23" t="s">
        <v>512</v>
      </c>
      <c r="E23" t="s">
        <v>247</v>
      </c>
      <c r="F23" t="s">
        <v>130</v>
      </c>
    </row>
    <row r="24" spans="1:6" x14ac:dyDescent="0.3">
      <c r="A24">
        <v>1990</v>
      </c>
      <c r="B24" t="s">
        <v>513</v>
      </c>
      <c r="C24" t="s">
        <v>220</v>
      </c>
      <c r="D24" t="s">
        <v>514</v>
      </c>
      <c r="E24" t="s">
        <v>247</v>
      </c>
      <c r="F24" t="s">
        <v>130</v>
      </c>
    </row>
    <row r="25" spans="1:6" x14ac:dyDescent="0.3">
      <c r="A25">
        <v>1990</v>
      </c>
      <c r="B25" t="s">
        <v>515</v>
      </c>
      <c r="C25" t="s">
        <v>516</v>
      </c>
      <c r="D25" t="s">
        <v>517</v>
      </c>
      <c r="E25" t="s">
        <v>5</v>
      </c>
      <c r="F25" t="s">
        <v>130</v>
      </c>
    </row>
    <row r="26" spans="1:6" x14ac:dyDescent="0.3">
      <c r="A26">
        <v>1990</v>
      </c>
      <c r="B26" t="s">
        <v>518</v>
      </c>
      <c r="C26" t="s">
        <v>482</v>
      </c>
      <c r="D26" t="s">
        <v>519</v>
      </c>
      <c r="E26" t="s">
        <v>9</v>
      </c>
      <c r="F26" t="s">
        <v>520</v>
      </c>
    </row>
    <row r="27" spans="1:6" x14ac:dyDescent="0.3">
      <c r="A27">
        <v>1991</v>
      </c>
      <c r="B27" t="s">
        <v>521</v>
      </c>
      <c r="C27" t="s">
        <v>207</v>
      </c>
      <c r="D27" t="s">
        <v>522</v>
      </c>
      <c r="E27" t="s">
        <v>247</v>
      </c>
      <c r="F27" t="s">
        <v>523</v>
      </c>
    </row>
    <row r="28" spans="1:6" x14ac:dyDescent="0.3">
      <c r="A28">
        <v>1991</v>
      </c>
      <c r="B28" t="s">
        <v>524</v>
      </c>
      <c r="C28" t="s">
        <v>478</v>
      </c>
      <c r="D28" t="s">
        <v>525</v>
      </c>
      <c r="E28" t="s">
        <v>247</v>
      </c>
      <c r="F28" t="s">
        <v>130</v>
      </c>
    </row>
    <row r="29" spans="1:6" x14ac:dyDescent="0.3">
      <c r="A29">
        <v>1991</v>
      </c>
      <c r="B29" t="s">
        <v>526</v>
      </c>
      <c r="C29" t="s">
        <v>527</v>
      </c>
      <c r="D29" t="s">
        <v>528</v>
      </c>
      <c r="E29" t="s">
        <v>1184</v>
      </c>
      <c r="F29" t="s">
        <v>130</v>
      </c>
    </row>
    <row r="30" spans="1:6" x14ac:dyDescent="0.3">
      <c r="A30">
        <v>1991</v>
      </c>
      <c r="B30" t="s">
        <v>529</v>
      </c>
      <c r="C30" t="s">
        <v>497</v>
      </c>
      <c r="D30" t="s">
        <v>530</v>
      </c>
      <c r="E30" t="s">
        <v>247</v>
      </c>
      <c r="F30" t="s">
        <v>130</v>
      </c>
    </row>
    <row r="31" spans="1:6" x14ac:dyDescent="0.3">
      <c r="A31">
        <v>1992</v>
      </c>
      <c r="B31" t="s">
        <v>531</v>
      </c>
      <c r="C31" t="s">
        <v>236</v>
      </c>
      <c r="D31" t="s">
        <v>532</v>
      </c>
      <c r="E31" t="s">
        <v>247</v>
      </c>
      <c r="F31" t="s">
        <v>533</v>
      </c>
    </row>
    <row r="32" spans="1:6" x14ac:dyDescent="0.3">
      <c r="A32">
        <v>1992</v>
      </c>
      <c r="B32" t="s">
        <v>534</v>
      </c>
      <c r="C32" t="s">
        <v>535</v>
      </c>
      <c r="E32" t="s">
        <v>9</v>
      </c>
      <c r="F32" t="s">
        <v>536</v>
      </c>
    </row>
    <row r="33" spans="1:6" x14ac:dyDescent="0.3">
      <c r="A33">
        <v>1992</v>
      </c>
      <c r="B33" t="s">
        <v>537</v>
      </c>
      <c r="C33" t="s">
        <v>301</v>
      </c>
      <c r="D33" t="s">
        <v>538</v>
      </c>
      <c r="E33" t="s">
        <v>9</v>
      </c>
      <c r="F33" t="s">
        <v>130</v>
      </c>
    </row>
    <row r="34" spans="1:6" x14ac:dyDescent="0.3">
      <c r="A34">
        <v>1992</v>
      </c>
      <c r="B34" t="s">
        <v>539</v>
      </c>
      <c r="C34" t="s">
        <v>444</v>
      </c>
      <c r="D34" t="s">
        <v>540</v>
      </c>
      <c r="E34" t="s">
        <v>247</v>
      </c>
      <c r="F34" t="s">
        <v>130</v>
      </c>
    </row>
    <row r="35" spans="1:6" x14ac:dyDescent="0.3">
      <c r="A35">
        <v>1994</v>
      </c>
      <c r="B35" t="s">
        <v>541</v>
      </c>
      <c r="C35" t="s">
        <v>542</v>
      </c>
      <c r="E35" t="s">
        <v>110</v>
      </c>
      <c r="F35" t="s">
        <v>543</v>
      </c>
    </row>
    <row r="36" spans="1:6" x14ac:dyDescent="0.3">
      <c r="A36">
        <v>1994</v>
      </c>
      <c r="B36" t="s">
        <v>544</v>
      </c>
      <c r="C36" t="s">
        <v>321</v>
      </c>
      <c r="E36" t="s">
        <v>247</v>
      </c>
      <c r="F36" t="s">
        <v>545</v>
      </c>
    </row>
    <row r="37" spans="1:6" x14ac:dyDescent="0.3">
      <c r="A37">
        <v>1994</v>
      </c>
      <c r="B37" t="s">
        <v>44</v>
      </c>
      <c r="C37" t="s">
        <v>475</v>
      </c>
      <c r="D37" t="s">
        <v>546</v>
      </c>
      <c r="E37" t="s">
        <v>227</v>
      </c>
      <c r="F37" t="s">
        <v>547</v>
      </c>
    </row>
    <row r="38" spans="1:6" x14ac:dyDescent="0.3">
      <c r="A38">
        <v>1994</v>
      </c>
      <c r="B38" t="s">
        <v>548</v>
      </c>
      <c r="C38" t="s">
        <v>516</v>
      </c>
      <c r="D38" t="s">
        <v>549</v>
      </c>
      <c r="E38" t="s">
        <v>247</v>
      </c>
      <c r="F38" t="s">
        <v>550</v>
      </c>
    </row>
    <row r="39" spans="1:6" x14ac:dyDescent="0.3">
      <c r="A39">
        <v>1995</v>
      </c>
      <c r="B39" t="s">
        <v>551</v>
      </c>
      <c r="C39" t="s">
        <v>552</v>
      </c>
      <c r="D39" t="s">
        <v>553</v>
      </c>
      <c r="E39" t="s">
        <v>247</v>
      </c>
      <c r="F39" t="s">
        <v>554</v>
      </c>
    </row>
    <row r="40" spans="1:6" x14ac:dyDescent="0.3">
      <c r="A40">
        <v>1997</v>
      </c>
      <c r="B40" t="s">
        <v>555</v>
      </c>
      <c r="C40" t="s">
        <v>556</v>
      </c>
      <c r="E40" t="s">
        <v>227</v>
      </c>
      <c r="F40" t="s">
        <v>536</v>
      </c>
    </row>
    <row r="41" spans="1:6" x14ac:dyDescent="0.3">
      <c r="A41">
        <v>1997</v>
      </c>
      <c r="B41" t="s">
        <v>557</v>
      </c>
      <c r="C41" t="s">
        <v>516</v>
      </c>
      <c r="D41" t="s">
        <v>558</v>
      </c>
      <c r="E41" t="s">
        <v>227</v>
      </c>
      <c r="F41" t="s">
        <v>559</v>
      </c>
    </row>
    <row r="42" spans="1:6" x14ac:dyDescent="0.3">
      <c r="A42">
        <v>1998</v>
      </c>
      <c r="B42" t="s">
        <v>560</v>
      </c>
      <c r="C42" t="s">
        <v>542</v>
      </c>
      <c r="E42" t="s">
        <v>5</v>
      </c>
    </row>
    <row r="43" spans="1:6" x14ac:dyDescent="0.3">
      <c r="A43">
        <v>1998</v>
      </c>
      <c r="B43" t="s">
        <v>561</v>
      </c>
      <c r="C43" t="s">
        <v>535</v>
      </c>
      <c r="E43" t="s">
        <v>312</v>
      </c>
      <c r="F43" t="s">
        <v>536</v>
      </c>
    </row>
    <row r="44" spans="1:6" x14ac:dyDescent="0.3">
      <c r="A44">
        <v>1998</v>
      </c>
      <c r="B44" t="s">
        <v>562</v>
      </c>
      <c r="C44" t="s">
        <v>321</v>
      </c>
      <c r="E44" t="s">
        <v>133</v>
      </c>
      <c r="F44" t="s">
        <v>545</v>
      </c>
    </row>
    <row r="45" spans="1:6" x14ac:dyDescent="0.3">
      <c r="A45">
        <v>1998</v>
      </c>
      <c r="B45" t="s">
        <v>563</v>
      </c>
      <c r="C45" t="s">
        <v>564</v>
      </c>
      <c r="D45" t="s">
        <v>565</v>
      </c>
      <c r="E45" t="s">
        <v>227</v>
      </c>
      <c r="F45" t="s">
        <v>566</v>
      </c>
    </row>
    <row r="46" spans="1:6" x14ac:dyDescent="0.3">
      <c r="A46">
        <v>1998</v>
      </c>
      <c r="B46" t="s">
        <v>567</v>
      </c>
      <c r="C46" t="s">
        <v>568</v>
      </c>
      <c r="D46" t="s">
        <v>569</v>
      </c>
      <c r="E46" t="s">
        <v>247</v>
      </c>
      <c r="F46" t="s">
        <v>570</v>
      </c>
    </row>
    <row r="47" spans="1:6" x14ac:dyDescent="0.3">
      <c r="A47">
        <v>1998</v>
      </c>
      <c r="B47" t="s">
        <v>571</v>
      </c>
      <c r="C47" t="s">
        <v>572</v>
      </c>
      <c r="D47" t="s">
        <v>573</v>
      </c>
      <c r="E47" t="s">
        <v>1183</v>
      </c>
      <c r="F47" t="s">
        <v>574</v>
      </c>
    </row>
    <row r="48" spans="1:6" x14ac:dyDescent="0.3">
      <c r="A48">
        <v>1998</v>
      </c>
      <c r="B48" t="s">
        <v>575</v>
      </c>
      <c r="C48" t="s">
        <v>576</v>
      </c>
      <c r="D48" t="s">
        <v>577</v>
      </c>
      <c r="E48" t="s">
        <v>247</v>
      </c>
    </row>
    <row r="49" spans="1:6" x14ac:dyDescent="0.3">
      <c r="A49">
        <v>1999</v>
      </c>
      <c r="B49" t="s">
        <v>578</v>
      </c>
      <c r="C49" t="s">
        <v>579</v>
      </c>
      <c r="E49" t="s">
        <v>9</v>
      </c>
      <c r="F49" t="s">
        <v>536</v>
      </c>
    </row>
    <row r="129" spans="5:5" x14ac:dyDescent="0.3">
      <c r="E129" t="s">
        <v>5</v>
      </c>
    </row>
    <row r="130" spans="5:5" x14ac:dyDescent="0.3">
      <c r="E130" t="s">
        <v>654</v>
      </c>
    </row>
    <row r="145" spans="5:5" x14ac:dyDescent="0.3">
      <c r="E145" t="s">
        <v>247</v>
      </c>
    </row>
    <row r="147" spans="5:5" x14ac:dyDescent="0.3">
      <c r="E147" t="s">
        <v>227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1910-</vt:lpstr>
      <vt:lpstr>1920-</vt:lpstr>
      <vt:lpstr>1930-</vt:lpstr>
      <vt:lpstr>1940-</vt:lpstr>
      <vt:lpstr>1950-</vt:lpstr>
      <vt:lpstr>1960-</vt:lpstr>
      <vt:lpstr>1970-</vt:lpstr>
      <vt:lpstr>1980-</vt:lpstr>
      <vt:lpstr>1990-</vt:lpstr>
      <vt:lpstr>2000-</vt:lpstr>
      <vt:lpstr>2010 -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Rinde</dc:creator>
  <cp:lastModifiedBy>Andrus Rinde</cp:lastModifiedBy>
  <dcterms:created xsi:type="dcterms:W3CDTF">2013-05-04T09:58:42Z</dcterms:created>
  <dcterms:modified xsi:type="dcterms:W3CDTF">2013-05-05T14:40:40Z</dcterms:modified>
</cp:coreProperties>
</file>